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2"/>
  </bookViews>
  <sheets>
    <sheet name="List1" sheetId="1" r:id="rId1"/>
    <sheet name="List2" sheetId="2" r:id="rId2"/>
    <sheet name="List3" sheetId="3" r:id="rId3"/>
  </sheets>
  <definedNames>
    <definedName name="_xlnm.Print_Titles" localSheetId="0">'List1'!$1:$7</definedName>
    <definedName name="Payment_Needed">"Doplatek"</definedName>
    <definedName name="Reimbursement">"Přeplatek"</definedName>
  </definedNames>
  <calcPr fullCalcOnLoad="1"/>
</workbook>
</file>

<file path=xl/sharedStrings.xml><?xml version="1.0" encoding="utf-8"?>
<sst xmlns="http://schemas.openxmlformats.org/spreadsheetml/2006/main" count="378" uniqueCount="366">
  <si>
    <t>Příjmy a financování k 31.12.2010</t>
  </si>
  <si>
    <t>Město Velká Bíteš</t>
  </si>
  <si>
    <t xml:space="preserve">    schvál.rozp.</t>
  </si>
  <si>
    <t>úpravy  rozp. (v tis. Kč)</t>
  </si>
  <si>
    <t>schvál. rozp.</t>
  </si>
  <si>
    <t>výsledek od</t>
  </si>
  <si>
    <t xml:space="preserve">        ( tis. Kč)</t>
  </si>
  <si>
    <t>číslo rozpočtového opatření</t>
  </si>
  <si>
    <t>včetně úprav</t>
  </si>
  <si>
    <t>poč.roku (Kč)</t>
  </si>
  <si>
    <t>I. - III.</t>
  </si>
  <si>
    <t>IV.-V.</t>
  </si>
  <si>
    <t>VI.-VIII.</t>
  </si>
  <si>
    <t>IX.-X.</t>
  </si>
  <si>
    <t>XI.-XV.</t>
  </si>
  <si>
    <t>XVI.-XIX.</t>
  </si>
  <si>
    <t>Tř. 1 - daňové příjmy</t>
  </si>
  <si>
    <t>daň z příjmů FO ze závislé činnosti</t>
  </si>
  <si>
    <t xml:space="preserve">daň z příjmů FO ze sam. výděl. činnosti </t>
  </si>
  <si>
    <t>,</t>
  </si>
  <si>
    <t xml:space="preserve">daň z příjmů FO z kapitálových výnosů  </t>
  </si>
  <si>
    <t>daň z příjmů PO</t>
  </si>
  <si>
    <t>daň z příjmů práv. osob za obce</t>
  </si>
  <si>
    <t>DPH</t>
  </si>
  <si>
    <t>poplatek za znečišťování ovzduší</t>
  </si>
  <si>
    <t>odvody za odnětí půdy ze zeměděl. půdního fondu</t>
  </si>
  <si>
    <t>poplatky za odnětí pozemků plnění funkcí lesa</t>
  </si>
  <si>
    <t>poplatek za likvidaci komunálního odpadu</t>
  </si>
  <si>
    <t>poplatek ze psů</t>
  </si>
  <si>
    <t xml:space="preserve">poplatek za užívání veřej. prostranství </t>
  </si>
  <si>
    <t>poplatek z ubytovací kapacity</t>
  </si>
  <si>
    <t>poplatek za výher. hrací přístroj</t>
  </si>
  <si>
    <t>odvod výtěžku z provoz. loterií (6% z hr. autom.)</t>
  </si>
  <si>
    <t>správní poplatky</t>
  </si>
  <si>
    <t>daň z nemovitosti</t>
  </si>
  <si>
    <t>Tř. 1 celkem</t>
  </si>
  <si>
    <t>Tř. 2 - nedaňové příjmy</t>
  </si>
  <si>
    <t>podpora ost. produkč.čin. v les. hosp.-příjmy z pronáj.pozem.</t>
  </si>
  <si>
    <t xml:space="preserve">  - Lesy města          </t>
  </si>
  <si>
    <t xml:space="preserve">  - Lesní družstvo </t>
  </si>
  <si>
    <t>podpora ost.produkč.činn.v les.hosp.-přičlenění honeb.poz.</t>
  </si>
  <si>
    <t>podpora ost.produkč.činn.v les.hosp.-podíl na výsl. hosp.</t>
  </si>
  <si>
    <t>ost.zálež.těžebního průmyslu-příj.z úhrad dobýv.prostoru</t>
  </si>
  <si>
    <t>ostatní služby - příj.z poskyt.služeb - pronájem bočnic mostů</t>
  </si>
  <si>
    <t xml:space="preserve">          - za umíst.reklam na zimním stadionu</t>
  </si>
  <si>
    <t xml:space="preserve">          - za umístění reklam na parkovacích lístcích     </t>
  </si>
  <si>
    <t>silnice - přijaté pojistné náhrady</t>
  </si>
  <si>
    <t>ost.zálež.pozem. komunikací - příjem z parkovacích automatů</t>
  </si>
  <si>
    <t xml:space="preserve">předškolní zařízení - odvody příspěv. organizací </t>
  </si>
  <si>
    <t>ZŠ - odvody z odpisů</t>
  </si>
  <si>
    <t>ZŠ Tišnovská (SŠ) - odvod z odpisů</t>
  </si>
  <si>
    <t>SOŠ J. Tiraye - odvody z odpisů</t>
  </si>
  <si>
    <t>SOŠ J. Tiraye - přijaté pojistné náhrady</t>
  </si>
  <si>
    <t>ZUŠ - odvody z odpisů</t>
  </si>
  <si>
    <t>činnosti knihovnické - poplatky</t>
  </si>
  <si>
    <t>činnosti knihovnické - příj. přísp. a náhrady</t>
  </si>
  <si>
    <t>činnost muzeí - poplatky</t>
  </si>
  <si>
    <t>činnost muzeí - příj. přísp. a náhrady</t>
  </si>
  <si>
    <t>ost.zálež.kultury-příjmy z prodeje zboží/za odběr knih IC a KK/</t>
  </si>
  <si>
    <t>ost. zál. kultury - odvody přísp. org. - odvod z odpisů KD</t>
  </si>
  <si>
    <t>ost. zál. kultury - přijaté pojist. náhrady</t>
  </si>
  <si>
    <t>tělových činnost-přij.neinv.dary - pro FC Spartak</t>
  </si>
  <si>
    <t xml:space="preserve">tělových činnost-přij.neinv.dary /Colas/ </t>
  </si>
  <si>
    <t xml:space="preserve">všeob. ambulant. péče - odvody příspěv. organizací </t>
  </si>
  <si>
    <t xml:space="preserve">podpora indiv. bytov. výst. - příj. z úroků (poskyt. půjč.)             </t>
  </si>
  <si>
    <t xml:space="preserve">nebyt. hosp. - pronáj. nebyt. prostor - háj. Březské        </t>
  </si>
  <si>
    <t>• TS ( jídelna - 220,1, WC - 23,32, Zmola 72,9, Kozí 79,6)</t>
  </si>
  <si>
    <t xml:space="preserve">                                         •  Agrostar</t>
  </si>
  <si>
    <t xml:space="preserve">                                         •  Letná</t>
  </si>
  <si>
    <t xml:space="preserve">                                         •  Poliklinika</t>
  </si>
  <si>
    <t xml:space="preserve">                                         •  ZUŠ</t>
  </si>
  <si>
    <t xml:space="preserve">                                         ▪ ost.</t>
  </si>
  <si>
    <t xml:space="preserve">nebytové hosp. - přijaté pojistné náhrady </t>
  </si>
  <si>
    <t>nebyt. hosp. - přijaté přísp. a náhrady</t>
  </si>
  <si>
    <t xml:space="preserve">pohřeb. - úhrada za využív. práv. k pohřb. místu </t>
  </si>
  <si>
    <t>pohřeb. - přijaté příspěvky a náhrady</t>
  </si>
  <si>
    <t>komun.  služby a územ.rozvoj - ost.příj. z vl.čin.-věc.břem.</t>
  </si>
  <si>
    <t>komun. služby a územ. rozvoj - příj. z pronájmu pozemků</t>
  </si>
  <si>
    <t xml:space="preserve">                              - příj.z pronáj.poz.(FC a TJ Spartak)</t>
  </si>
  <si>
    <t xml:space="preserve">                              - příjmy z pronáj. poz.Kynolog. klubu</t>
  </si>
  <si>
    <t xml:space="preserve">                              - příj.z pronáj.pozem. -Orli, baseball.klub</t>
  </si>
  <si>
    <t xml:space="preserve">                              - příj.z pronáj.pozem.-Tenis.Clubu Matador</t>
  </si>
  <si>
    <t>komun.sl. a územ.rozv.-ost.příjmy z pronáj.maj.-PKS</t>
  </si>
  <si>
    <t xml:space="preserve">       - tepelná zařízení, antény, garáže - přev. z hosp.č.    </t>
  </si>
  <si>
    <t>komun.sl. a úz.rozvoj-příjmy z prod.krátkod.a drob.majetku</t>
  </si>
  <si>
    <t>komun.sl. a úz.rozvoj-přijaté nekapitál. příspěvky</t>
  </si>
  <si>
    <t>využív.a znešk.odpadu-separace odpadů</t>
  </si>
  <si>
    <t>ost. náklad. s odpady - pronájem skládky</t>
  </si>
  <si>
    <t>ost. správa v ochraně životního prostředí</t>
  </si>
  <si>
    <t>domov důchodců - odvody z odpisů</t>
  </si>
  <si>
    <t xml:space="preserve">čin.míst.správy-hlášení míst.rozhlasem </t>
  </si>
  <si>
    <t>čin. míst. správy - pokuty - KKPP</t>
  </si>
  <si>
    <t>čin.míst.správy-příjmy z prodeje krátkodobého majetku</t>
  </si>
  <si>
    <t>čin.míst.správy- přijaté pojist. náhrady</t>
  </si>
  <si>
    <t>čin.míst.spr.-příj.přísp.a náhr-přefa  telef.,za použ auta ICaKK</t>
  </si>
  <si>
    <t xml:space="preserve">čin. míst. správy - ostat. nedaň. příjmy </t>
  </si>
  <si>
    <t>příjmy z úroků • fondy</t>
  </si>
  <si>
    <t xml:space="preserve">                       • ostatní</t>
  </si>
  <si>
    <t>pojištění funkč.nespecifik.-přijaté přísp.a náhrady-vratka přepl</t>
  </si>
  <si>
    <t>neidentifikované příjmy</t>
  </si>
  <si>
    <t>splátky půjček od podnik. subjektů - práv. osob - od TS</t>
  </si>
  <si>
    <t>splátky půjček od obyvatelstva do SFRB</t>
  </si>
  <si>
    <t>Tř. 2 celkem</t>
  </si>
  <si>
    <t>Tř. 3 - kapitálové příjmy</t>
  </si>
  <si>
    <t>bytové hosp.- příjmy z prodeje bytů - Lánice č. 209</t>
  </si>
  <si>
    <t>bytové hospodářství - přijatý dar na pořízení DHM /na č.p.67/</t>
  </si>
  <si>
    <t>výst.a údržba míst.inž.sítí-prodej plynofikace</t>
  </si>
  <si>
    <t>komunál.služby a úz.rozvoj - příjmy z prod. pozemků</t>
  </si>
  <si>
    <t xml:space="preserve">                                - příjmy z prod. pozemků na Jihlavské</t>
  </si>
  <si>
    <t xml:space="preserve">                                - příjmy z prod. pozemků v průmysl.zóně</t>
  </si>
  <si>
    <t>komunál.sl. a úz.rozvoj - přijaté dary na poříz.DM /kamenivo/</t>
  </si>
  <si>
    <t>péče o vzhled obce a veř.zeleň-přijatý dar na odpoč.zahradu</t>
  </si>
  <si>
    <t>Tř. 3 celkem</t>
  </si>
  <si>
    <t>Tř. 4 - přijaté transfery</t>
  </si>
  <si>
    <t>neinv.přijaté transf.z všeobec.pokl.správy SR-dot. na volby parl.</t>
  </si>
  <si>
    <t xml:space="preserve">                                                          -dot. na volby zastup. obcí</t>
  </si>
  <si>
    <t xml:space="preserve"> </t>
  </si>
  <si>
    <t xml:space="preserve">                                                          -dot.  na sčítání lidu 2011 </t>
  </si>
  <si>
    <t>neinv. přijaté transf.ze SR v rámci souhrn.dotač. vztahu</t>
  </si>
  <si>
    <t>neinv. přijaté transf. ze stát. fondů - dotace na úroky</t>
  </si>
  <si>
    <t>ostat. neinv. transf. ze SR • výplata soc. dávek</t>
  </si>
  <si>
    <r>
      <t xml:space="preserve">       ▪</t>
    </r>
    <r>
      <rPr>
        <sz val="8.25"/>
        <rFont val="Arial"/>
        <family val="2"/>
      </rPr>
      <t xml:space="preserve">  </t>
    </r>
    <r>
      <rPr>
        <sz val="11"/>
        <rFont val="Arial"/>
        <family val="2"/>
      </rPr>
      <t xml:space="preserve"> na regeneraci měst. památkových rezerv.a zón                            </t>
    </r>
  </si>
  <si>
    <t>neinv. přij. transf. od obcí • na provoz ZŠ</t>
  </si>
  <si>
    <t xml:space="preserve">                                          • na ZŠ Tišnovská</t>
  </si>
  <si>
    <t xml:space="preserve">                                          • na MŠ I.</t>
  </si>
  <si>
    <r>
      <t xml:space="preserve">                                          •</t>
    </r>
    <r>
      <rPr>
        <sz val="8.25"/>
        <rFont val="Arial"/>
        <family val="2"/>
      </rPr>
      <t xml:space="preserve"> </t>
    </r>
    <r>
      <rPr>
        <sz val="11"/>
        <rFont val="Arial"/>
        <family val="2"/>
      </rPr>
      <t>na MŠ II</t>
    </r>
  </si>
  <si>
    <r>
      <t xml:space="preserve">                •</t>
    </r>
    <r>
      <rPr>
        <sz val="8.25"/>
        <rFont val="Arial"/>
        <family val="2"/>
      </rPr>
      <t xml:space="preserve"> </t>
    </r>
    <r>
      <rPr>
        <sz val="11"/>
        <rFont val="Arial"/>
        <family val="2"/>
      </rPr>
      <t>za projedn.přestupků,výkon v přenes.působnosti</t>
    </r>
  </si>
  <si>
    <t>neinv.přij. transf.od obcí - doplatek zál. r. 2009</t>
  </si>
  <si>
    <t>neinv. transf. od krajů • na domov důchodců</t>
  </si>
  <si>
    <r>
      <t xml:space="preserve">                                    ▪</t>
    </r>
    <r>
      <rPr>
        <sz val="8.25"/>
        <rFont val="Arial"/>
        <family val="2"/>
      </rPr>
      <t xml:space="preserve">  </t>
    </r>
    <r>
      <rPr>
        <sz val="11"/>
        <rFont val="Arial"/>
        <family val="2"/>
      </rPr>
      <t>na projekt. dok.optické sítě</t>
    </r>
    <r>
      <rPr>
        <sz val="8.25"/>
        <rFont val="Arial"/>
        <family val="2"/>
      </rPr>
      <t xml:space="preserve">       </t>
    </r>
  </si>
  <si>
    <r>
      <t xml:space="preserve">                                    ▪</t>
    </r>
    <r>
      <rPr>
        <sz val="8.25"/>
        <rFont val="Arial"/>
        <family val="2"/>
      </rPr>
      <t xml:space="preserve"> </t>
    </r>
    <r>
      <rPr>
        <sz val="11"/>
        <rFont val="Arial"/>
        <family val="2"/>
      </rPr>
      <t>na požární ochranu</t>
    </r>
  </si>
  <si>
    <t xml:space="preserve">  ▪ na podporu vzděl.žáků se spec.vzděl. potřebami /ZŠ Tišn./</t>
  </si>
  <si>
    <t xml:space="preserve">  ▪ na podporu zájm. a sport.aktivit dětí a mládeže</t>
  </si>
  <si>
    <t xml:space="preserve">     /ZŠ V.Bíteš 60 tis.,ZŠ Tišnovská 9 tis.</t>
  </si>
  <si>
    <r>
      <t xml:space="preserve">  ▪</t>
    </r>
    <r>
      <rPr>
        <sz val="8.25"/>
        <rFont val="Arial"/>
        <family val="2"/>
      </rPr>
      <t xml:space="preserve"> </t>
    </r>
    <r>
      <rPr>
        <sz val="11"/>
        <rFont val="Arial"/>
        <family val="2"/>
      </rPr>
      <t>na opravu komun. Holubí Zhoř</t>
    </r>
  </si>
  <si>
    <r>
      <t xml:space="preserve">  ▪</t>
    </r>
    <r>
      <rPr>
        <sz val="8.25"/>
        <rFont val="Arial"/>
        <family val="2"/>
      </rPr>
      <t xml:space="preserve"> </t>
    </r>
    <r>
      <rPr>
        <sz val="11"/>
        <rFont val="Arial"/>
        <family val="2"/>
      </rPr>
      <t>na údržbu zeleně v průjezd. úsecích obcí</t>
    </r>
  </si>
  <si>
    <t xml:space="preserve">  ▪ pro SOŠ J.Tiraye na zvýš.kompetencí pedag.pracovníků</t>
  </si>
  <si>
    <r>
      <t xml:space="preserve">  ▪</t>
    </r>
    <r>
      <rPr>
        <sz val="8.25"/>
        <rFont val="Arial"/>
        <family val="2"/>
      </rPr>
      <t xml:space="preserve"> </t>
    </r>
    <r>
      <rPr>
        <sz val="11"/>
        <rFont val="Arial"/>
        <family val="2"/>
      </rPr>
      <t>pro ZŠ Tišnovská 116 na odstraňování bariér ve vzděl.žáků</t>
    </r>
  </si>
  <si>
    <r>
      <t xml:space="preserve">  ▪</t>
    </r>
    <r>
      <rPr>
        <sz val="8.25"/>
        <rFont val="Arial"/>
        <family val="2"/>
      </rPr>
      <t xml:space="preserve"> </t>
    </r>
    <r>
      <rPr>
        <sz val="11"/>
        <rFont val="Arial"/>
        <family val="2"/>
      </rPr>
      <t>pro ZŠ Tišnovská 116 na zdravé sezení ve zdravé škole</t>
    </r>
  </si>
  <si>
    <t xml:space="preserve">  ▪ dar - soutěž "My třídíme nejlépe"</t>
  </si>
  <si>
    <t>neinv.přijaté transfery od regionál.rad-od Region.rady soudrž.</t>
  </si>
  <si>
    <t>JV na Modernizaci SOU J.Tiraye za účelem zkvalit.výuky ve V.</t>
  </si>
  <si>
    <t>Bíteši</t>
  </si>
  <si>
    <t>převod z vlast. fondů hosp. čin. (Encom)</t>
  </si>
  <si>
    <t>převod z vlast. f.hosp. čin. (Encom)-na krytí vratek předp.náj.</t>
  </si>
  <si>
    <t>převod z vlast.f.hosp.čin.(Encom) na opr.střechy č. 84 a opr.</t>
  </si>
  <si>
    <t xml:space="preserve"> dešť.kanal.a izolace spodní stavby Jihlavská 282,V.Bíteš</t>
  </si>
  <si>
    <t>inv.přijaté transfery od krajů - na proj.dok. opt.sítě</t>
  </si>
  <si>
    <t>inv.přijaté transfery od regionál.rad-od Region.rady soudrž.</t>
  </si>
  <si>
    <t xml:space="preserve">                                  </t>
  </si>
  <si>
    <t>Tř. 4 celkem</t>
  </si>
  <si>
    <t>Příjmy celkem</t>
  </si>
  <si>
    <t>Tř. 8 - financování</t>
  </si>
  <si>
    <t>krátkodobé přijaté půjčené prostředky na modernizaci SOU</t>
  </si>
  <si>
    <t>uhrazené splátky krátkodobých přij. půjč. prostředků</t>
  </si>
  <si>
    <t xml:space="preserve">změna stavu krát. peněz. prostřed. na bankov. účtech </t>
  </si>
  <si>
    <t xml:space="preserve">  včetně fondu oprav</t>
  </si>
  <si>
    <t xml:space="preserve">uhraz. splátky dlouhod. přij. půjček  </t>
  </si>
  <si>
    <t xml:space="preserve">               •  do PBS a.s.</t>
  </si>
  <si>
    <t xml:space="preserve">               •  do České spoř. (Tyršova - hyp. úvěr)</t>
  </si>
  <si>
    <t xml:space="preserve">               •  do České spoř. (Tyršova - běžný úvěr)</t>
  </si>
  <si>
    <t xml:space="preserve">               •  do KB (zatepl. a vým. oken č. 475 a 548)</t>
  </si>
  <si>
    <t xml:space="preserve">               •  do Komerční banky (infrastr. na Jihlavské)</t>
  </si>
  <si>
    <t>Tř. 8 celkem</t>
  </si>
  <si>
    <t>Příjmy a financování celkem</t>
  </si>
  <si>
    <t xml:space="preserve">                                            Výdaje k 31.12. 2010 - Město Velká Bíteš</t>
  </si>
  <si>
    <t>Schvál.</t>
  </si>
  <si>
    <t xml:space="preserve">                Úpravy rozpočtu v tis. Kč                                                          </t>
  </si>
  <si>
    <t>Schválený</t>
  </si>
  <si>
    <t>Výsl. od poč.</t>
  </si>
  <si>
    <t>rozpočet</t>
  </si>
  <si>
    <t xml:space="preserve">              číslo rozpočtového opatření                                                               </t>
  </si>
  <si>
    <t>roku v Kč</t>
  </si>
  <si>
    <t>v tis. Kč</t>
  </si>
  <si>
    <t>IV.+V.</t>
  </si>
  <si>
    <t>vč. úprav</t>
  </si>
  <si>
    <t>10 - Zemědělství a lesní hospodářství</t>
  </si>
  <si>
    <t>Ozdravování hospod.zvířat-deratizace,útulky</t>
  </si>
  <si>
    <t>Pěstební činnost - pojištění</t>
  </si>
  <si>
    <t>22 - Doprava</t>
  </si>
  <si>
    <t>Silnice - provozní výdaje vč. oprav</t>
  </si>
  <si>
    <t>Silnice - OON</t>
  </si>
  <si>
    <t xml:space="preserve">           - kontejnery na posyp.mater.-pronáj.od TS</t>
  </si>
  <si>
    <t>Ostat. záležitosti pozem.kom.-park.automaty</t>
  </si>
  <si>
    <t>Provoz veřej.silniční dopravy</t>
  </si>
  <si>
    <t>23 - Vodní hospodářství</t>
  </si>
  <si>
    <t>Pitná voda</t>
  </si>
  <si>
    <t>Přísp.DSO Svazku vod.a kan Žďársko</t>
  </si>
  <si>
    <t>Přísp.DSO Svazu VaK Ivančice</t>
  </si>
  <si>
    <t>Odvádění a čištění odp.vod-opr.,čišť. kanal.vpustí</t>
  </si>
  <si>
    <t>31 a 32 - Vzdělávání</t>
  </si>
  <si>
    <t>Předškol.zař.MŠ I-Masaryk.nám.-přísp.na provoz</t>
  </si>
  <si>
    <t>Předškol.zař.MŠ I - odpisy</t>
  </si>
  <si>
    <t>Předškol.zař.MŠ II - U Stad. - přísp.na provoz</t>
  </si>
  <si>
    <t>Předškol.zař.MŠ II - U Stad. - odpisy</t>
  </si>
  <si>
    <t>Předškol.zař. -přísp.obci Újezd na prov.nákl.MŠ</t>
  </si>
  <si>
    <t>Základní škola-příspěvek na provoz</t>
  </si>
  <si>
    <t>Základní škola -příspěvek na odpisy</t>
  </si>
  <si>
    <t>Zákl.škola-přísp.na podporu sport.a zájm.aktivit</t>
  </si>
  <si>
    <t>ZŠ Tišnovská (SŠ) - přísp. na provoz</t>
  </si>
  <si>
    <t>ZŠ Tišnovská (SŠ) - přísp. na odpisy</t>
  </si>
  <si>
    <t>ZŠ Tišnovská-přísp.na podp.zájm.a sport.aktivit</t>
  </si>
  <si>
    <t>ZŠ Tišn.- na vzděl.žáků se spec.vzděl.potřebami</t>
  </si>
  <si>
    <t>ZŠ Tišn.-na Odstraň.bariér ve vzděl. žáků se SVP</t>
  </si>
  <si>
    <t>ZŠ Tišn.-na projekt Zdravé sezení ve zdravé škole</t>
  </si>
  <si>
    <t>Střední odbor.škola-přísp.na provoz</t>
  </si>
  <si>
    <t>Střední odbor.škola-přísp.na odpisy</t>
  </si>
  <si>
    <t>SOŠ J.Tiraye-přísp.na zvýš.komp.pedagog.prac.</t>
  </si>
  <si>
    <t>Základní umělecká škola-přísp.na provoz</t>
  </si>
  <si>
    <t>Zákl.uměl. škola - přísp.na odpisy</t>
  </si>
  <si>
    <t>33 - Kultura, církve a sděl.prostředky</t>
  </si>
  <si>
    <t>Činnost knihovnická</t>
  </si>
  <si>
    <t>Činnost muzeí a galerií</t>
  </si>
  <si>
    <t>Informační centrum a klub kultury-přísp.na provoz</t>
  </si>
  <si>
    <t>IC a KK - přísp.na akci "Setkání na Podhorácku"</t>
  </si>
  <si>
    <t>IC a KK-přísp.na úhr.zbýv.částky faktury za knihy</t>
  </si>
  <si>
    <t>Kulturní dům - příspěvek na provoz</t>
  </si>
  <si>
    <t>Kulturní dům - příspěvek na odpisy</t>
  </si>
  <si>
    <t>Kronika</t>
  </si>
  <si>
    <t>Zach.a obnova kult.památek-kašny</t>
  </si>
  <si>
    <t>Zálež.sděl.prostř.-místní rozhlas-opr.a údržba</t>
  </si>
  <si>
    <t>Ostat.zálež.kultury (kult.akce,nákupy věnců,..)</t>
  </si>
  <si>
    <t>Ost.záležitosti kultury-sbor pro občan.zálež.</t>
  </si>
  <si>
    <t>Ost.zálež.kultury-koncert.křídlo-3.splátka</t>
  </si>
  <si>
    <t>34 - Tělovýchova a zájmová činnost</t>
  </si>
  <si>
    <t xml:space="preserve">Ostatní těl.činnost </t>
  </si>
  <si>
    <t xml:space="preserve">             -TS-úhrada fa za provoz ZS </t>
  </si>
  <si>
    <t xml:space="preserve">             -přísp.HC Spartak </t>
  </si>
  <si>
    <t xml:space="preserve">             -přísp.HC V.Bíteš  </t>
  </si>
  <si>
    <t xml:space="preserve">             -přísp.TJ Spartak </t>
  </si>
  <si>
    <t xml:space="preserve">             -přísp.FC a TJ Spartak-pronáj.pozem.</t>
  </si>
  <si>
    <t xml:space="preserve">             -přísp.FC Spartak </t>
  </si>
  <si>
    <t xml:space="preserve">             -přísp.Orli V.Bíteš, Baseball klub na náj.</t>
  </si>
  <si>
    <t xml:space="preserve">             -přísp.Tenis.club Matador</t>
  </si>
  <si>
    <t>Těl.a zájmová činnost - ostatní</t>
  </si>
  <si>
    <t>Využití vol.času dětí a mládeže</t>
  </si>
  <si>
    <t>35 - Zdravotnictví</t>
  </si>
  <si>
    <t>Všeobecná ambulantní péče-přísp.na provoz</t>
  </si>
  <si>
    <t>Všeobecná ambulantní péče-přísp.na odpisy</t>
  </si>
  <si>
    <t>Lékař.služba první pomoci - přísp.na provoz</t>
  </si>
  <si>
    <t>Lékař.služba první pomoci - zubní</t>
  </si>
  <si>
    <t>Zdrav.záchr.sl.-fin.dar na PD-výjezd.stanoviště</t>
  </si>
  <si>
    <t>36 - Bydlení, komunál.služby, územ.rozvoj</t>
  </si>
  <si>
    <t>Bytové hospodářství</t>
  </si>
  <si>
    <t xml:space="preserve">Bytové hosp. - vratky předplac.nájemného </t>
  </si>
  <si>
    <t>Nebytové hospodářství</t>
  </si>
  <si>
    <t>Veřej.osvětlení - provozní výdaje - fa z TS</t>
  </si>
  <si>
    <t>Pohřebnictví</t>
  </si>
  <si>
    <t>Územní plánování</t>
  </si>
  <si>
    <t>Komunál.služ.-zaměř.,posudky,geom.plány</t>
  </si>
  <si>
    <t xml:space="preserve">             výkupy pozemků ostat.(vč.poz.na cihel.)</t>
  </si>
  <si>
    <t xml:space="preserve">             výkupy pozemků - fotbal.stad.</t>
  </si>
  <si>
    <t xml:space="preserve">             výkup poz. pod chodníkem Na Valech</t>
  </si>
  <si>
    <t xml:space="preserve">             odkup domu č.7 od Č.Spořitelny</t>
  </si>
  <si>
    <t xml:space="preserve">             úhrada nákladů na provoz WC</t>
  </si>
  <si>
    <t xml:space="preserve">             čl.př.Mikroregionu Velkom.-Bíteš.</t>
  </si>
  <si>
    <t xml:space="preserve">             daň z převodu nemovitostí</t>
  </si>
  <si>
    <t>37 - ochrana životního prostředí</t>
  </si>
  <si>
    <t>Sběr a svoz nebezpečných odpadů</t>
  </si>
  <si>
    <t>Sběr a svoz komunál.odpadů</t>
  </si>
  <si>
    <t>Sběr a svoz kom.odpadů-svoz a likvid.bioodpadů</t>
  </si>
  <si>
    <t>Úhrada fa za provoz sběrného dvora</t>
  </si>
  <si>
    <t>Sběr a svoz komunál.odp.-popl.za vyúč.SIPO</t>
  </si>
  <si>
    <t>Péče o vzhled obcí a veřejná zeleň</t>
  </si>
  <si>
    <t>41 - Dávky a podpory v sociálním zabezpeč.</t>
  </si>
  <si>
    <t>příspěvek na živobytí,doplatek na bydlení,ost.dáv.</t>
  </si>
  <si>
    <t>soc.pomoci,přísp.na zvláštní pomůcky</t>
  </si>
  <si>
    <t>43 - Sociální služby a pomoc a spol.čin.v soc.</t>
  </si>
  <si>
    <t>zabezpečení a politice zaměstnanosti</t>
  </si>
  <si>
    <t>Pečovatelská služba-příspěvek</t>
  </si>
  <si>
    <t>Domov důchodců-příspěvek</t>
  </si>
  <si>
    <t xml:space="preserve">                         -přísp.na odpisy</t>
  </si>
  <si>
    <t>Ost.soc.péče a pomoc st.obč.-př.klubu seniorů</t>
  </si>
  <si>
    <t>55 - Požární ochrana a integr.záchr.systém</t>
  </si>
  <si>
    <t>Požární ochrana vč. pojištění zásah.jednotky</t>
  </si>
  <si>
    <t>61 - Státní moc,st.správa,úz.samospráva a pol.strany</t>
  </si>
  <si>
    <t>Zastupitelstva obcí</t>
  </si>
  <si>
    <t>Činnost místní správy</t>
  </si>
  <si>
    <t>Volby do Parlamentu ČR</t>
  </si>
  <si>
    <t>Volby do zastupitelstev ÚSC</t>
  </si>
  <si>
    <t>Čin.míst.správy-nákl.na výpoč.tech.a prog.vybav.</t>
  </si>
  <si>
    <t>Výdaje hrazené ze soc.fondu</t>
  </si>
  <si>
    <t>výdaje v souvislosti se sčítáním lidu</t>
  </si>
  <si>
    <t>63 - Finanční operace</t>
  </si>
  <si>
    <t>Obec.výdaje z fin.operací-služ.peněž.ústavů,</t>
  </si>
  <si>
    <t>poplatky účtů</t>
  </si>
  <si>
    <t>Pojištění fun.nespecifik.,pojištění majetku</t>
  </si>
  <si>
    <t>Ost.fin.operace- daň z nemovitostí</t>
  </si>
  <si>
    <t xml:space="preserve">                       daň z příj.práv.osob za obec</t>
  </si>
  <si>
    <t xml:space="preserve">                       DPH </t>
  </si>
  <si>
    <t>Převody vl.fondům-na poplatky úč.cizích prostřed.</t>
  </si>
  <si>
    <t>Omyly</t>
  </si>
  <si>
    <t>64 - Ostatní činnosti</t>
  </si>
  <si>
    <t>Ost.činnosti j.n. ost.příspěvky</t>
  </si>
  <si>
    <t>Finanční vypořádání se SR-vratka soc.dávek</t>
  </si>
  <si>
    <t xml:space="preserve">Rezerva </t>
  </si>
  <si>
    <t>Rezerva na dokrytí splátky úvěru (Modern. SOU)</t>
  </si>
  <si>
    <t>Finanční vypořádání minulých let</t>
  </si>
  <si>
    <t>Úroky z úvěrů</t>
  </si>
  <si>
    <t xml:space="preserve">         zatepl. + výměna oken U Stadionu 475,548</t>
  </si>
  <si>
    <t xml:space="preserve">         nástavba 4 b.j. Tyršova</t>
  </si>
  <si>
    <t xml:space="preserve">         infrastruktura Jihlavská</t>
  </si>
  <si>
    <t>Opravy, investice samostatně vyčleněné</t>
  </si>
  <si>
    <t>Oprava budovy č. 88 - splátka TS</t>
  </si>
  <si>
    <t>Oprava manipul.plochy - Karlov 77- splátka TS</t>
  </si>
  <si>
    <t>Komun.pro pěší - Kučera - zápočet s nájmem</t>
  </si>
  <si>
    <t>Ul.Vlkovská - chodník(k PBS) - úhrada pozastávky</t>
  </si>
  <si>
    <t>Inž.sítě pro RD Jihlavská - realizace</t>
  </si>
  <si>
    <t>Modern.SOU J.Tiraye za účel.zkvalit.výuky</t>
  </si>
  <si>
    <t xml:space="preserve">             - popl. za vedení účtu, úroky z úvěru</t>
  </si>
  <si>
    <t>Odpočinková zahrada pro veřejnost ul. Tyršova</t>
  </si>
  <si>
    <t>Sníž.energet.náročnosti BD Masar.nám. 67</t>
  </si>
  <si>
    <t>vč.obezdění ve schodišť.prost.-projekt,výběr dod.</t>
  </si>
  <si>
    <t>Ludvíkov - zástavba (inž.sítě)</t>
  </si>
  <si>
    <t>Sníž.energet.náročnosti obj.MŠ II ve V.Bíteši</t>
  </si>
  <si>
    <t>Ul.Hrnčíř.a Peroutkova-reko kom.,chod.a VO</t>
  </si>
  <si>
    <t>Ul.Hrnčíř.,Perout.a Masar.nám.-přísp.SVaK Žďár.</t>
  </si>
  <si>
    <t xml:space="preserve">Odstavná plocha pro os.aut.za mostem na </t>
  </si>
  <si>
    <t>Náměšť n.O.</t>
  </si>
  <si>
    <t xml:space="preserve">Parkovací automaty na náměstí </t>
  </si>
  <si>
    <t>Prodlouž.inž.sítí a účel.komunik.v PZ</t>
  </si>
  <si>
    <t>Prodl.inž.sítí a účel.kom.v PZ-přísp.SvaK Žďársko</t>
  </si>
  <si>
    <t>Kolumbus-brána ke svobod.cest.-projekt</t>
  </si>
  <si>
    <t xml:space="preserve">              - poplatky z účtu</t>
  </si>
  <si>
    <t>Zvýšený přechod pro chodce na ul.NaValech vč.</t>
  </si>
  <si>
    <t>účel.plast.vodorov.značení</t>
  </si>
  <si>
    <t>Vodovod.přivaděč-spoluúčast (přísp.SVaK 25%)</t>
  </si>
  <si>
    <t>Optická síť Velká Bíteš</t>
  </si>
  <si>
    <t>Autobus.čekárny Vlkovská, Pánov</t>
  </si>
  <si>
    <t>Nákup sběrných nádob</t>
  </si>
  <si>
    <t>Zateplení a výměna oken v KD V.Bíteš</t>
  </si>
  <si>
    <t>Ul. Vlkovská - chodníky, VO</t>
  </si>
  <si>
    <t>Výměna oken ve školní kuchyni ZŠ V.Bíteš</t>
  </si>
  <si>
    <t>Oprava střechy SOŠ J. Tiraye</t>
  </si>
  <si>
    <t>Přísp.Farnímu úřadu na opravu střechy kostela</t>
  </si>
  <si>
    <t>Dláždění veř.plochy náměstí</t>
  </si>
  <si>
    <t>Stavební úpravy v MŠ I. - sociální zaříz.</t>
  </si>
  <si>
    <t>Oprava chodníku U Stadionu 284</t>
  </si>
  <si>
    <t>Vybav.dět.hřiště na ul.Tyršové kamer.systémem</t>
  </si>
  <si>
    <t>Bezp.přechod pro chodce v ul.Pod Hradbami</t>
  </si>
  <si>
    <t>Oprava 2.poloviny střechy SOŠ J. Tiraye</t>
  </si>
  <si>
    <t>Oprava silnice v Holubí Zhoři</t>
  </si>
  <si>
    <t>Sečení trávy v průjezd.úsecích V.Bíteše podél</t>
  </si>
  <si>
    <t>kraj.a stát.silnic</t>
  </si>
  <si>
    <t>Rekonstrukce Masar.nám.-východní část</t>
  </si>
  <si>
    <t>Stav.úpravy v budově č.85 (tech.zhod.)</t>
  </si>
  <si>
    <t>Stav.úpravy v MŠ II (tech.zhod.)</t>
  </si>
  <si>
    <t>Oprava vodovodu Košíkov - zemní práce</t>
  </si>
  <si>
    <t>Ulice Tišnovská - chodníky a park.plocha</t>
  </si>
  <si>
    <t>Oprava zateplení střechy Masarykovo nám. 84</t>
  </si>
  <si>
    <t>Reko vod.a kanal.ul.Vlkov.-přísp.DSO SVaK</t>
  </si>
  <si>
    <t>Reko vod.v křiž.Vlkov.a Nová Čtvrť-přísp. DSO</t>
  </si>
  <si>
    <t>Obnova zeleně ve městě Velká Bíteš</t>
  </si>
  <si>
    <t>Opr.dešť.kanal.a izolace spodní stavby Jihl. 282</t>
  </si>
  <si>
    <t>Oprava římsy budovy Základní školy ve V.Bíteši</t>
  </si>
  <si>
    <t>Přechod pro chodce v ul. Lánice - PD</t>
  </si>
  <si>
    <t>Obec.dům Březka-rozšíř.ústř.topení vč.kotle</t>
  </si>
  <si>
    <t>Reko chodníku a podélné stání ul.Lánice - PD</t>
  </si>
  <si>
    <t>Vybudování systému sběr.míst třídění odpadu</t>
  </si>
  <si>
    <t>Mezisoučet</t>
  </si>
  <si>
    <t>Výdaje celkem</t>
  </si>
  <si>
    <t>Výsledek hospodaření k 31.12. 2010</t>
  </si>
  <si>
    <t>Přebytek</t>
  </si>
  <si>
    <t>Financování</t>
  </si>
  <si>
    <t xml:space="preserve">                                                              </t>
  </si>
  <si>
    <t>Podpis správce rozpočtu: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</si>
</sst>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"/>
    <numFmt numFmtId="166" formatCode="#,##0.0"/>
    <numFmt numFmtId="167" formatCode="#,##0.0\ _K_č"/>
    <numFmt numFmtId="168" formatCode="0.0"/>
  </numFmts>
  <fonts count="13">
    <font>
      <sz val="10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2"/>
      <name val="Arial"/>
      <family val="2"/>
    </font>
    <font>
      <sz val="8.25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u val="single"/>
      <sz val="14"/>
      <name val="Arial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 applyFill="0" applyBorder="0" applyAlignment="0" applyProtection="0"/>
  </cellStyleXfs>
  <cellXfs count="127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1" fillId="0" borderId="1" xfId="0" applyFont="1" applyBorder="1" applyAlignment="1">
      <alignment/>
    </xf>
    <xf numFmtId="164" fontId="1" fillId="0" borderId="2" xfId="0" applyFont="1" applyBorder="1" applyAlignment="1">
      <alignment/>
    </xf>
    <xf numFmtId="164" fontId="1" fillId="0" borderId="3" xfId="0" applyFont="1" applyBorder="1" applyAlignment="1">
      <alignment horizontal="center"/>
    </xf>
    <xf numFmtId="164" fontId="0" fillId="0" borderId="1" xfId="0" applyBorder="1" applyAlignment="1">
      <alignment/>
    </xf>
    <xf numFmtId="164" fontId="0" fillId="0" borderId="2" xfId="0" applyBorder="1" applyAlignment="1">
      <alignment/>
    </xf>
    <xf numFmtId="164" fontId="0" fillId="0" borderId="4" xfId="0" applyBorder="1" applyAlignment="1">
      <alignment/>
    </xf>
    <xf numFmtId="165" fontId="0" fillId="0" borderId="3" xfId="0" applyNumberFormat="1" applyBorder="1" applyAlignment="1">
      <alignment/>
    </xf>
    <xf numFmtId="164" fontId="0" fillId="0" borderId="5" xfId="0" applyBorder="1" applyAlignment="1">
      <alignment/>
    </xf>
    <xf numFmtId="164" fontId="0" fillId="0" borderId="0" xfId="0" applyBorder="1" applyAlignment="1">
      <alignment/>
    </xf>
    <xf numFmtId="164" fontId="0" fillId="0" borderId="6" xfId="0" applyBorder="1" applyAlignment="1">
      <alignment/>
    </xf>
    <xf numFmtId="164" fontId="2" fillId="0" borderId="7" xfId="0" applyFont="1" applyBorder="1" applyAlignment="1">
      <alignment horizontal="right"/>
    </xf>
    <xf numFmtId="164" fontId="3" fillId="0" borderId="0" xfId="0" applyFont="1" applyBorder="1" applyAlignment="1">
      <alignment/>
    </xf>
    <xf numFmtId="164" fontId="2" fillId="0" borderId="8" xfId="0" applyFont="1" applyBorder="1" applyAlignment="1">
      <alignment horizontal="center"/>
    </xf>
    <xf numFmtId="164" fontId="2" fillId="0" borderId="8" xfId="0" applyFont="1" applyBorder="1" applyAlignment="1">
      <alignment horizontal="right"/>
    </xf>
    <xf numFmtId="165" fontId="2" fillId="0" borderId="9" xfId="0" applyNumberFormat="1" applyFont="1" applyBorder="1" applyAlignment="1">
      <alignment horizontal="right"/>
    </xf>
    <xf numFmtId="164" fontId="3" fillId="0" borderId="10" xfId="0" applyFont="1" applyBorder="1" applyAlignment="1">
      <alignment/>
    </xf>
    <xf numFmtId="164" fontId="0" fillId="0" borderId="11" xfId="0" applyBorder="1" applyAlignment="1">
      <alignment/>
    </xf>
    <xf numFmtId="164" fontId="2" fillId="0" borderId="12" xfId="0" applyFont="1" applyBorder="1" applyAlignment="1">
      <alignment/>
    </xf>
    <xf numFmtId="164" fontId="3" fillId="0" borderId="11" xfId="0" applyFont="1" applyBorder="1" applyAlignment="1">
      <alignment/>
    </xf>
    <xf numFmtId="164" fontId="2" fillId="0" borderId="13" xfId="0" applyFont="1" applyBorder="1" applyAlignment="1">
      <alignment horizontal="center"/>
    </xf>
    <xf numFmtId="164" fontId="2" fillId="0" borderId="13" xfId="0" applyFont="1" applyBorder="1" applyAlignment="1">
      <alignment horizontal="right"/>
    </xf>
    <xf numFmtId="165" fontId="2" fillId="0" borderId="14" xfId="0" applyNumberFormat="1" applyFont="1" applyBorder="1" applyAlignment="1">
      <alignment horizontal="right"/>
    </xf>
    <xf numFmtId="164" fontId="3" fillId="0" borderId="5" xfId="0" applyFont="1" applyBorder="1" applyAlignment="1">
      <alignment/>
    </xf>
    <xf numFmtId="164" fontId="2" fillId="0" borderId="6" xfId="0" applyFont="1" applyBorder="1" applyAlignment="1">
      <alignment/>
    </xf>
    <xf numFmtId="164" fontId="2" fillId="0" borderId="5" xfId="0" applyFont="1" applyBorder="1" applyAlignment="1">
      <alignment horizontal="right"/>
    </xf>
    <xf numFmtId="164" fontId="2" fillId="0" borderId="15" xfId="0" applyFont="1" applyBorder="1" applyAlignment="1">
      <alignment horizontal="right"/>
    </xf>
    <xf numFmtId="164" fontId="2" fillId="0" borderId="16" xfId="0" applyFont="1" applyBorder="1" applyAlignment="1">
      <alignment/>
    </xf>
    <xf numFmtId="165" fontId="2" fillId="0" borderId="9" xfId="0" applyNumberFormat="1" applyFont="1" applyBorder="1" applyAlignment="1">
      <alignment/>
    </xf>
    <xf numFmtId="164" fontId="2" fillId="0" borderId="12" xfId="0" applyFont="1" applyBorder="1" applyAlignment="1">
      <alignment/>
    </xf>
    <xf numFmtId="164" fontId="2" fillId="0" borderId="10" xfId="0" applyFont="1" applyBorder="1" applyAlignment="1">
      <alignment/>
    </xf>
    <xf numFmtId="164" fontId="3" fillId="0" borderId="13" xfId="0" applyFont="1" applyBorder="1" applyAlignment="1">
      <alignment/>
    </xf>
    <xf numFmtId="164" fontId="2" fillId="0" borderId="14" xfId="0" applyFont="1" applyBorder="1" applyAlignment="1">
      <alignment/>
    </xf>
    <xf numFmtId="165" fontId="2" fillId="0" borderId="14" xfId="0" applyNumberFormat="1" applyFont="1" applyBorder="1" applyAlignment="1">
      <alignment/>
    </xf>
    <xf numFmtId="166" fontId="0" fillId="0" borderId="17" xfId="0" applyNumberFormat="1" applyBorder="1" applyAlignment="1">
      <alignment/>
    </xf>
    <xf numFmtId="166" fontId="0" fillId="0" borderId="0" xfId="0" applyNumberFormat="1" applyBorder="1" applyAlignment="1">
      <alignment/>
    </xf>
    <xf numFmtId="166" fontId="0" fillId="0" borderId="15" xfId="0" applyNumberFormat="1" applyBorder="1" applyAlignment="1">
      <alignment/>
    </xf>
    <xf numFmtId="166" fontId="0" fillId="0" borderId="5" xfId="0" applyNumberFormat="1" applyBorder="1" applyAlignment="1">
      <alignment/>
    </xf>
    <xf numFmtId="164" fontId="0" fillId="0" borderId="15" xfId="0" applyBorder="1" applyAlignment="1">
      <alignment/>
    </xf>
    <xf numFmtId="166" fontId="4" fillId="0" borderId="9" xfId="0" applyNumberFormat="1" applyFont="1" applyBorder="1" applyAlignment="1">
      <alignment/>
    </xf>
    <xf numFmtId="165" fontId="0" fillId="0" borderId="9" xfId="0" applyNumberFormat="1" applyBorder="1" applyAlignment="1">
      <alignment/>
    </xf>
    <xf numFmtId="164" fontId="5" fillId="0" borderId="5" xfId="0" applyFont="1" applyBorder="1" applyAlignment="1">
      <alignment/>
    </xf>
    <xf numFmtId="164" fontId="5" fillId="0" borderId="0" xfId="0" applyFont="1" applyBorder="1" applyAlignment="1">
      <alignment/>
    </xf>
    <xf numFmtId="166" fontId="0" fillId="0" borderId="9" xfId="0" applyNumberFormat="1" applyBorder="1" applyAlignment="1">
      <alignment/>
    </xf>
    <xf numFmtId="166" fontId="3" fillId="0" borderId="17" xfId="0" applyNumberFormat="1" applyFont="1" applyBorder="1" applyAlignment="1">
      <alignment/>
    </xf>
    <xf numFmtId="166" fontId="3" fillId="0" borderId="15" xfId="0" applyNumberFormat="1" applyFont="1" applyBorder="1" applyAlignment="1">
      <alignment/>
    </xf>
    <xf numFmtId="166" fontId="3" fillId="0" borderId="0" xfId="0" applyNumberFormat="1" applyFont="1" applyBorder="1" applyAlignment="1">
      <alignment/>
    </xf>
    <xf numFmtId="166" fontId="3" fillId="0" borderId="5" xfId="0" applyNumberFormat="1" applyFont="1" applyBorder="1" applyAlignment="1">
      <alignment/>
    </xf>
    <xf numFmtId="166" fontId="3" fillId="0" borderId="9" xfId="0" applyNumberFormat="1" applyFont="1" applyBorder="1" applyAlignment="1">
      <alignment/>
    </xf>
    <xf numFmtId="165" fontId="3" fillId="0" borderId="9" xfId="0" applyNumberFormat="1" applyFont="1" applyBorder="1" applyAlignment="1">
      <alignment/>
    </xf>
    <xf numFmtId="164" fontId="0" fillId="0" borderId="0" xfId="0" applyFill="1" applyBorder="1" applyAlignment="1">
      <alignment/>
    </xf>
    <xf numFmtId="164" fontId="6" fillId="0" borderId="18" xfId="0" applyFont="1" applyBorder="1" applyAlignment="1">
      <alignment/>
    </xf>
    <xf numFmtId="166" fontId="2" fillId="0" borderId="6" xfId="0" applyNumberFormat="1" applyFont="1" applyBorder="1" applyAlignment="1">
      <alignment/>
    </xf>
    <xf numFmtId="166" fontId="4" fillId="0" borderId="4" xfId="0" applyNumberFormat="1" applyFont="1" applyBorder="1" applyAlignment="1">
      <alignment/>
    </xf>
    <xf numFmtId="166" fontId="2" fillId="0" borderId="8" xfId="0" applyNumberFormat="1" applyFont="1" applyBorder="1" applyAlignment="1">
      <alignment/>
    </xf>
    <xf numFmtId="166" fontId="2" fillId="0" borderId="4" xfId="0" applyNumberFormat="1" applyFont="1" applyBorder="1" applyAlignment="1">
      <alignment/>
    </xf>
    <xf numFmtId="166" fontId="2" fillId="0" borderId="18" xfId="0" applyNumberFormat="1" applyFont="1" applyBorder="1" applyAlignment="1">
      <alignment/>
    </xf>
    <xf numFmtId="166" fontId="2" fillId="0" borderId="16" xfId="0" applyNumberFormat="1" applyFont="1" applyBorder="1" applyAlignment="1">
      <alignment/>
    </xf>
    <xf numFmtId="165" fontId="2" fillId="0" borderId="16" xfId="0" applyNumberFormat="1" applyFont="1" applyBorder="1" applyAlignment="1">
      <alignment/>
    </xf>
    <xf numFmtId="164" fontId="7" fillId="0" borderId="10" xfId="0" applyFont="1" applyBorder="1" applyAlignment="1">
      <alignment/>
    </xf>
    <xf numFmtId="164" fontId="7" fillId="0" borderId="11" xfId="0" applyFont="1" applyBorder="1" applyAlignment="1">
      <alignment/>
    </xf>
    <xf numFmtId="166" fontId="0" fillId="0" borderId="12" xfId="0" applyNumberFormat="1" applyBorder="1" applyAlignment="1">
      <alignment/>
    </xf>
    <xf numFmtId="166" fontId="0" fillId="0" borderId="11" xfId="0" applyNumberFormat="1" applyBorder="1" applyAlignment="1">
      <alignment/>
    </xf>
    <xf numFmtId="166" fontId="0" fillId="0" borderId="13" xfId="0" applyNumberFormat="1" applyBorder="1" applyAlignment="1">
      <alignment/>
    </xf>
    <xf numFmtId="166" fontId="0" fillId="0" borderId="14" xfId="0" applyNumberFormat="1" applyBorder="1" applyAlignment="1">
      <alignment/>
    </xf>
    <xf numFmtId="165" fontId="0" fillId="0" borderId="14" xfId="0" applyNumberFormat="1" applyBorder="1" applyAlignment="1">
      <alignment/>
    </xf>
    <xf numFmtId="164" fontId="7" fillId="0" borderId="5" xfId="0" applyFont="1" applyBorder="1" applyAlignment="1">
      <alignment/>
    </xf>
    <xf numFmtId="164" fontId="7" fillId="0" borderId="0" xfId="0" applyFont="1" applyBorder="1" applyAlignment="1">
      <alignment/>
    </xf>
    <xf numFmtId="166" fontId="0" fillId="0" borderId="18" xfId="0" applyNumberFormat="1" applyBorder="1" applyAlignment="1">
      <alignment/>
    </xf>
    <xf numFmtId="166" fontId="4" fillId="0" borderId="5" xfId="0" applyNumberFormat="1" applyFont="1" applyBorder="1" applyAlignment="1">
      <alignment/>
    </xf>
    <xf numFmtId="164" fontId="3" fillId="0" borderId="15" xfId="0" applyFont="1" applyBorder="1" applyAlignment="1">
      <alignment/>
    </xf>
    <xf numFmtId="164" fontId="7" fillId="0" borderId="4" xfId="0" applyFont="1" applyBorder="1" applyAlignment="1">
      <alignment/>
    </xf>
    <xf numFmtId="166" fontId="3" fillId="0" borderId="12" xfId="0" applyNumberFormat="1" applyFont="1" applyBorder="1" applyAlignment="1">
      <alignment/>
    </xf>
    <xf numFmtId="166" fontId="3" fillId="0" borderId="11" xfId="0" applyNumberFormat="1" applyFont="1" applyBorder="1" applyAlignment="1">
      <alignment/>
    </xf>
    <xf numFmtId="166" fontId="3" fillId="0" borderId="13" xfId="0" applyNumberFormat="1" applyFont="1" applyBorder="1" applyAlignment="1">
      <alignment/>
    </xf>
    <xf numFmtId="166" fontId="3" fillId="0" borderId="10" xfId="0" applyNumberFormat="1" applyFont="1" applyBorder="1" applyAlignment="1">
      <alignment/>
    </xf>
    <xf numFmtId="166" fontId="3" fillId="0" borderId="14" xfId="0" applyNumberFormat="1" applyFont="1" applyBorder="1" applyAlignment="1">
      <alignment/>
    </xf>
    <xf numFmtId="165" fontId="3" fillId="0" borderId="14" xfId="0" applyNumberFormat="1" applyFont="1" applyBorder="1" applyAlignment="1">
      <alignment/>
    </xf>
    <xf numFmtId="164" fontId="8" fillId="0" borderId="0" xfId="0" applyFont="1" applyBorder="1" applyAlignment="1">
      <alignment/>
    </xf>
    <xf numFmtId="164" fontId="6" fillId="0" borderId="5" xfId="0" applyFont="1" applyBorder="1" applyAlignment="1">
      <alignment/>
    </xf>
    <xf numFmtId="164" fontId="6" fillId="0" borderId="0" xfId="0" applyFont="1" applyBorder="1" applyAlignment="1">
      <alignment/>
    </xf>
    <xf numFmtId="166" fontId="6" fillId="0" borderId="17" xfId="0" applyNumberFormat="1" applyFont="1" applyBorder="1" applyAlignment="1">
      <alignment/>
    </xf>
    <xf numFmtId="166" fontId="6" fillId="0" borderId="0" xfId="0" applyNumberFormat="1" applyFont="1" applyBorder="1" applyAlignment="1">
      <alignment/>
    </xf>
    <xf numFmtId="166" fontId="6" fillId="0" borderId="15" xfId="0" applyNumberFormat="1" applyFont="1" applyBorder="1" applyAlignment="1">
      <alignment/>
    </xf>
    <xf numFmtId="166" fontId="6" fillId="0" borderId="5" xfId="0" applyNumberFormat="1" applyFont="1" applyBorder="1" applyAlignment="1">
      <alignment/>
    </xf>
    <xf numFmtId="166" fontId="6" fillId="0" borderId="8" xfId="0" applyNumberFormat="1" applyFont="1" applyBorder="1" applyAlignment="1">
      <alignment/>
    </xf>
    <xf numFmtId="166" fontId="6" fillId="0" borderId="9" xfId="0" applyNumberFormat="1" applyFont="1" applyBorder="1" applyAlignment="1">
      <alignment/>
    </xf>
    <xf numFmtId="165" fontId="6" fillId="0" borderId="9" xfId="0" applyNumberFormat="1" applyFont="1" applyBorder="1" applyAlignment="1">
      <alignment/>
    </xf>
    <xf numFmtId="164" fontId="0" fillId="0" borderId="10" xfId="0" applyBorder="1" applyAlignment="1">
      <alignment/>
    </xf>
    <xf numFmtId="164" fontId="0" fillId="0" borderId="0" xfId="0" applyFont="1" applyBorder="1" applyAlignment="1">
      <alignment/>
    </xf>
    <xf numFmtId="164" fontId="3" fillId="0" borderId="0" xfId="0" applyFont="1" applyAlignment="1">
      <alignment/>
    </xf>
    <xf numFmtId="164" fontId="6" fillId="0" borderId="4" xfId="0" applyFont="1" applyBorder="1" applyAlignment="1">
      <alignment/>
    </xf>
    <xf numFmtId="164" fontId="6" fillId="0" borderId="10" xfId="0" applyFont="1" applyBorder="1" applyAlignment="1">
      <alignment/>
    </xf>
    <xf numFmtId="164" fontId="6" fillId="0" borderId="11" xfId="0" applyFont="1" applyBorder="1" applyAlignment="1">
      <alignment/>
    </xf>
    <xf numFmtId="166" fontId="6" fillId="0" borderId="6" xfId="0" applyNumberFormat="1" applyFont="1" applyBorder="1" applyAlignment="1">
      <alignment/>
    </xf>
    <xf numFmtId="166" fontId="6" fillId="0" borderId="4" xfId="0" applyNumberFormat="1" applyFont="1" applyBorder="1" applyAlignment="1">
      <alignment/>
    </xf>
    <xf numFmtId="166" fontId="6" fillId="0" borderId="18" xfId="0" applyNumberFormat="1" applyFont="1" applyBorder="1" applyAlignment="1">
      <alignment/>
    </xf>
    <xf numFmtId="166" fontId="6" fillId="0" borderId="16" xfId="0" applyNumberFormat="1" applyFont="1" applyBorder="1" applyAlignment="1">
      <alignment/>
    </xf>
    <xf numFmtId="165" fontId="6" fillId="0" borderId="16" xfId="0" applyNumberFormat="1" applyFont="1" applyBorder="1" applyAlignment="1">
      <alignment/>
    </xf>
    <xf numFmtId="166" fontId="0" fillId="0" borderId="0" xfId="0" applyNumberFormat="1" applyAlignment="1">
      <alignment/>
    </xf>
    <xf numFmtId="164" fontId="10" fillId="0" borderId="0" xfId="0" applyFont="1" applyAlignment="1">
      <alignment/>
    </xf>
    <xf numFmtId="164" fontId="0" fillId="0" borderId="19" xfId="0" applyFont="1" applyBorder="1" applyAlignment="1">
      <alignment/>
    </xf>
    <xf numFmtId="166" fontId="0" fillId="0" borderId="19" xfId="0" applyNumberFormat="1" applyFont="1" applyBorder="1" applyAlignment="1">
      <alignment/>
    </xf>
    <xf numFmtId="165" fontId="0" fillId="0" borderId="19" xfId="0" applyNumberFormat="1" applyFont="1" applyBorder="1" applyAlignment="1">
      <alignment/>
    </xf>
    <xf numFmtId="166" fontId="11" fillId="0" borderId="19" xfId="0" applyNumberFormat="1" applyFont="1" applyBorder="1" applyAlignment="1">
      <alignment/>
    </xf>
    <xf numFmtId="164" fontId="11" fillId="0" borderId="19" xfId="0" applyFont="1" applyBorder="1" applyAlignment="1">
      <alignment/>
    </xf>
    <xf numFmtId="165" fontId="11" fillId="0" borderId="19" xfId="0" applyNumberFormat="1" applyFont="1" applyBorder="1" applyAlignment="1">
      <alignment/>
    </xf>
    <xf numFmtId="164" fontId="4" fillId="0" borderId="0" xfId="0" applyFont="1" applyAlignment="1">
      <alignment/>
    </xf>
    <xf numFmtId="167" fontId="0" fillId="0" borderId="0" xfId="0" applyNumberFormat="1" applyAlignment="1">
      <alignment/>
    </xf>
    <xf numFmtId="164" fontId="0" fillId="0" borderId="0" xfId="0" applyFont="1" applyAlignment="1">
      <alignment/>
    </xf>
    <xf numFmtId="164" fontId="0" fillId="0" borderId="20" xfId="0" applyBorder="1" applyAlignment="1">
      <alignment/>
    </xf>
    <xf numFmtId="166" fontId="0" fillId="0" borderId="20" xfId="0" applyNumberFormat="1" applyBorder="1" applyAlignment="1">
      <alignment/>
    </xf>
    <xf numFmtId="167" fontId="0" fillId="0" borderId="20" xfId="0" applyNumberFormat="1" applyBorder="1" applyAlignment="1">
      <alignment/>
    </xf>
    <xf numFmtId="165" fontId="0" fillId="0" borderId="20" xfId="0" applyNumberFormat="1" applyBorder="1" applyAlignment="1">
      <alignment/>
    </xf>
    <xf numFmtId="168" fontId="0" fillId="0" borderId="0" xfId="0" applyNumberFormat="1" applyAlignment="1">
      <alignment/>
    </xf>
    <xf numFmtId="167" fontId="0" fillId="0" borderId="11" xfId="0" applyNumberFormat="1" applyFont="1" applyBorder="1" applyAlignment="1">
      <alignment/>
    </xf>
    <xf numFmtId="164" fontId="4" fillId="0" borderId="1" xfId="0" applyFont="1" applyBorder="1" applyAlignment="1">
      <alignment/>
    </xf>
    <xf numFmtId="166" fontId="0" fillId="0" borderId="2" xfId="0" applyNumberFormat="1" applyBorder="1" applyAlignment="1">
      <alignment/>
    </xf>
    <xf numFmtId="167" fontId="0" fillId="0" borderId="11" xfId="0" applyNumberFormat="1" applyBorder="1" applyAlignment="1">
      <alignment/>
    </xf>
    <xf numFmtId="165" fontId="0" fillId="0" borderId="2" xfId="0" applyNumberFormat="1" applyBorder="1" applyAlignment="1">
      <alignment/>
    </xf>
    <xf numFmtId="164" fontId="12" fillId="0" borderId="0" xfId="0" applyFont="1" applyAlignment="1">
      <alignment/>
    </xf>
    <xf numFmtId="164" fontId="6" fillId="0" borderId="0" xfId="0" applyFont="1" applyAlignment="1">
      <alignment/>
    </xf>
    <xf numFmtId="165" fontId="7" fillId="0" borderId="0" xfId="0" applyNumberFormat="1" applyFont="1" applyAlignment="1">
      <alignment/>
    </xf>
    <xf numFmtId="164" fontId="6" fillId="0" borderId="20" xfId="0" applyFont="1" applyBorder="1" applyAlignment="1">
      <alignment/>
    </xf>
    <xf numFmtId="165" fontId="7" fillId="0" borderId="20" xfId="0" applyNumberFormat="1" applyFont="1" applyBorder="1" applyAlignment="1">
      <alignment/>
    </xf>
    <xf numFmtId="164" fontId="0" fillId="0" borderId="17" xfId="0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Währung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77"/>
  <sheetViews>
    <sheetView zoomScale="75" zoomScaleNormal="75" workbookViewId="0" topLeftCell="A1">
      <selection activeCell="A1" sqref="A1:IV65536"/>
    </sheetView>
  </sheetViews>
  <sheetFormatPr defaultColWidth="9.140625" defaultRowHeight="12.75"/>
  <cols>
    <col min="1" max="1" width="5.7109375" style="0" customWidth="1"/>
    <col min="2" max="2" width="5.8515625" style="0" customWidth="1"/>
    <col min="3" max="3" width="57.140625" style="0" customWidth="1"/>
    <col min="4" max="4" width="14.140625" style="0" customWidth="1"/>
    <col min="5" max="5" width="0" style="0" hidden="1" customWidth="1"/>
    <col min="6" max="6" width="10.421875" style="0" customWidth="1"/>
    <col min="7" max="7" width="10.57421875" style="0" customWidth="1"/>
    <col min="8" max="8" width="10.8515625" style="0" customWidth="1"/>
    <col min="9" max="9" width="10.57421875" style="0" customWidth="1"/>
    <col min="10" max="11" width="11.00390625" style="0" customWidth="1"/>
    <col min="12" max="12" width="12.8515625" style="0" customWidth="1"/>
    <col min="13" max="13" width="17.421875" style="1" customWidth="1"/>
    <col min="15" max="15" width="12.140625" style="0" customWidth="1"/>
  </cols>
  <sheetData>
    <row r="1" spans="1:13" ht="32.25" customHeight="1">
      <c r="A1" s="2" t="s">
        <v>0</v>
      </c>
      <c r="B1" s="3"/>
      <c r="C1" s="3"/>
      <c r="D1" s="4" t="s">
        <v>1</v>
      </c>
      <c r="E1" s="4"/>
      <c r="F1" s="4"/>
      <c r="G1" s="4"/>
      <c r="H1" s="4"/>
      <c r="I1" s="4"/>
      <c r="J1" s="4"/>
      <c r="K1" s="4"/>
      <c r="L1" s="4"/>
      <c r="M1" s="4"/>
    </row>
    <row r="2" spans="1:13" ht="4.5" customHeight="1">
      <c r="A2" s="5"/>
      <c r="B2" s="6"/>
      <c r="C2" s="7"/>
      <c r="D2" s="6"/>
      <c r="E2" s="6"/>
      <c r="F2" s="7"/>
      <c r="G2" s="7"/>
      <c r="H2" s="7"/>
      <c r="I2" s="7"/>
      <c r="J2" s="7"/>
      <c r="K2" s="7"/>
      <c r="L2" s="6"/>
      <c r="M2" s="8"/>
    </row>
    <row r="3" spans="1:13" ht="13.5">
      <c r="A3" s="9"/>
      <c r="B3" s="10"/>
      <c r="C3" s="11"/>
      <c r="D3" s="12" t="s">
        <v>2</v>
      </c>
      <c r="E3" s="13"/>
      <c r="F3" s="14" t="s">
        <v>3</v>
      </c>
      <c r="G3" s="14"/>
      <c r="H3" s="14"/>
      <c r="I3" s="14"/>
      <c r="J3" s="14"/>
      <c r="K3" s="14"/>
      <c r="L3" s="15" t="s">
        <v>4</v>
      </c>
      <c r="M3" s="16" t="s">
        <v>5</v>
      </c>
    </row>
    <row r="4" spans="1:13" ht="13.5">
      <c r="A4" s="17"/>
      <c r="B4" s="18"/>
      <c r="C4" s="18"/>
      <c r="D4" s="19" t="s">
        <v>6</v>
      </c>
      <c r="E4" s="20"/>
      <c r="F4" s="21" t="s">
        <v>7</v>
      </c>
      <c r="G4" s="21"/>
      <c r="H4" s="21"/>
      <c r="I4" s="21"/>
      <c r="J4" s="21"/>
      <c r="K4" s="21"/>
      <c r="L4" s="22" t="s">
        <v>8</v>
      </c>
      <c r="M4" s="23" t="s">
        <v>9</v>
      </c>
    </row>
    <row r="5" spans="1:13" ht="24.75" customHeight="1">
      <c r="A5" s="24"/>
      <c r="B5" s="10"/>
      <c r="C5" s="10"/>
      <c r="D5" s="25"/>
      <c r="E5" s="13"/>
      <c r="F5" s="26" t="s">
        <v>10</v>
      </c>
      <c r="G5" s="26" t="s">
        <v>11</v>
      </c>
      <c r="H5" s="26" t="s">
        <v>12</v>
      </c>
      <c r="I5" s="26" t="s">
        <v>13</v>
      </c>
      <c r="J5" s="26" t="s">
        <v>14</v>
      </c>
      <c r="K5" s="27" t="s">
        <v>15</v>
      </c>
      <c r="L5" s="28"/>
      <c r="M5" s="29"/>
    </row>
    <row r="6" spans="1:13" ht="6.75" customHeight="1">
      <c r="A6" s="17"/>
      <c r="B6" s="18"/>
      <c r="C6" s="18"/>
      <c r="D6" s="30"/>
      <c r="E6" s="20"/>
      <c r="F6" s="17"/>
      <c r="G6" s="31"/>
      <c r="H6" s="31"/>
      <c r="I6" s="17"/>
      <c r="J6" s="17"/>
      <c r="K6" s="32"/>
      <c r="L6" s="33"/>
      <c r="M6" s="34"/>
    </row>
    <row r="7" spans="1:13" ht="12.75">
      <c r="A7" s="9"/>
      <c r="B7" s="10"/>
      <c r="C7" s="10"/>
      <c r="D7" s="35"/>
      <c r="E7" s="36"/>
      <c r="F7" s="37"/>
      <c r="G7" s="36"/>
      <c r="H7" s="38"/>
      <c r="I7" s="38"/>
      <c r="J7" s="38"/>
      <c r="K7" s="39"/>
      <c r="L7" s="40"/>
      <c r="M7" s="41"/>
    </row>
    <row r="8" spans="1:13" ht="15">
      <c r="A8" s="42" t="s">
        <v>16</v>
      </c>
      <c r="B8" s="43"/>
      <c r="C8" s="43"/>
      <c r="D8" s="35"/>
      <c r="E8" s="36"/>
      <c r="F8" s="37"/>
      <c r="G8" s="36"/>
      <c r="H8" s="38"/>
      <c r="I8" s="38"/>
      <c r="J8" s="38"/>
      <c r="K8" s="39"/>
      <c r="L8" s="37"/>
      <c r="M8" s="41"/>
    </row>
    <row r="9" spans="1:13" ht="12.75">
      <c r="A9" s="9"/>
      <c r="B9" s="10"/>
      <c r="C9" s="10"/>
      <c r="D9" s="35"/>
      <c r="E9" s="36"/>
      <c r="F9" s="37"/>
      <c r="G9" s="36"/>
      <c r="H9" s="38"/>
      <c r="I9" s="38"/>
      <c r="J9" s="38"/>
      <c r="K9" s="39"/>
      <c r="L9" s="44"/>
      <c r="M9" s="41"/>
    </row>
    <row r="10" spans="1:13" ht="13.5">
      <c r="A10" s="9"/>
      <c r="B10" s="10">
        <v>1111</v>
      </c>
      <c r="C10" s="13" t="s">
        <v>17</v>
      </c>
      <c r="D10" s="45">
        <v>8000</v>
      </c>
      <c r="E10" s="36"/>
      <c r="F10" s="46"/>
      <c r="G10" s="47"/>
      <c r="H10" s="48"/>
      <c r="I10" s="48"/>
      <c r="J10" s="48"/>
      <c r="K10" s="46">
        <v>390</v>
      </c>
      <c r="L10" s="49">
        <f aca="true" t="shared" si="0" ref="L10:L17">SUM(D10:K10)</f>
        <v>8390</v>
      </c>
      <c r="M10" s="50">
        <v>8390749.3</v>
      </c>
    </row>
    <row r="11" spans="1:13" ht="13.5">
      <c r="A11" s="9"/>
      <c r="B11" s="10">
        <v>1112</v>
      </c>
      <c r="C11" s="13" t="s">
        <v>18</v>
      </c>
      <c r="D11" s="45">
        <v>1000</v>
      </c>
      <c r="E11" s="36"/>
      <c r="F11" s="46"/>
      <c r="G11" s="47"/>
      <c r="H11" s="48"/>
      <c r="I11" s="48"/>
      <c r="J11" s="48">
        <v>700</v>
      </c>
      <c r="K11" s="46">
        <v>427</v>
      </c>
      <c r="L11" s="49">
        <f t="shared" si="0"/>
        <v>2127</v>
      </c>
      <c r="M11" s="50">
        <v>2127274.65</v>
      </c>
    </row>
    <row r="12" spans="1:13" ht="13.5">
      <c r="A12" s="9" t="s">
        <v>19</v>
      </c>
      <c r="B12" s="10">
        <v>1113</v>
      </c>
      <c r="C12" s="13" t="s">
        <v>20</v>
      </c>
      <c r="D12" s="45">
        <v>500</v>
      </c>
      <c r="E12" s="36"/>
      <c r="F12" s="46"/>
      <c r="G12" s="47"/>
      <c r="H12" s="48"/>
      <c r="I12" s="48"/>
      <c r="J12" s="48"/>
      <c r="K12" s="46">
        <v>139</v>
      </c>
      <c r="L12" s="49">
        <f t="shared" si="0"/>
        <v>639</v>
      </c>
      <c r="M12" s="50">
        <v>639374.47</v>
      </c>
    </row>
    <row r="13" spans="1:13" ht="13.5">
      <c r="A13" s="9"/>
      <c r="B13" s="10">
        <v>1121</v>
      </c>
      <c r="C13" s="13" t="s">
        <v>21</v>
      </c>
      <c r="D13" s="45">
        <v>6000</v>
      </c>
      <c r="E13" s="36"/>
      <c r="F13" s="46"/>
      <c r="G13" s="47"/>
      <c r="H13" s="48"/>
      <c r="I13" s="48"/>
      <c r="J13" s="48">
        <v>600</v>
      </c>
      <c r="K13" s="46">
        <v>1186</v>
      </c>
      <c r="L13" s="49">
        <f t="shared" si="0"/>
        <v>7786</v>
      </c>
      <c r="M13" s="50">
        <v>7786156.1</v>
      </c>
    </row>
    <row r="14" spans="1:13" ht="13.5">
      <c r="A14" s="9"/>
      <c r="B14" s="10">
        <v>1122</v>
      </c>
      <c r="C14" s="13" t="s">
        <v>22</v>
      </c>
      <c r="D14" s="45">
        <v>7927.4</v>
      </c>
      <c r="E14" s="36"/>
      <c r="F14" s="46"/>
      <c r="G14" s="47"/>
      <c r="H14" s="48"/>
      <c r="I14" s="48"/>
      <c r="J14" s="48">
        <v>-5.4</v>
      </c>
      <c r="K14" s="46"/>
      <c r="L14" s="49">
        <f t="shared" si="0"/>
        <v>7922</v>
      </c>
      <c r="M14" s="50">
        <v>7922000</v>
      </c>
    </row>
    <row r="15" spans="1:13" ht="13.5">
      <c r="A15" s="9"/>
      <c r="B15" s="10">
        <v>1211</v>
      </c>
      <c r="C15" s="13" t="s">
        <v>23</v>
      </c>
      <c r="D15" s="45">
        <v>15500</v>
      </c>
      <c r="E15" s="36"/>
      <c r="F15" s="46"/>
      <c r="G15" s="47"/>
      <c r="H15" s="48"/>
      <c r="I15" s="48"/>
      <c r="J15" s="48"/>
      <c r="K15" s="46">
        <v>663</v>
      </c>
      <c r="L15" s="49">
        <f t="shared" si="0"/>
        <v>16163</v>
      </c>
      <c r="M15" s="50">
        <v>16163295</v>
      </c>
    </row>
    <row r="16" spans="1:13" ht="13.5">
      <c r="A16" s="9"/>
      <c r="B16" s="10">
        <v>1332</v>
      </c>
      <c r="C16" s="13" t="s">
        <v>24</v>
      </c>
      <c r="D16" s="45">
        <v>10</v>
      </c>
      <c r="E16" s="36"/>
      <c r="F16" s="46"/>
      <c r="G16" s="47"/>
      <c r="H16" s="48"/>
      <c r="I16" s="48"/>
      <c r="J16" s="48"/>
      <c r="K16" s="46"/>
      <c r="L16" s="49">
        <f t="shared" si="0"/>
        <v>10</v>
      </c>
      <c r="M16" s="50">
        <v>16500</v>
      </c>
    </row>
    <row r="17" spans="1:13" ht="13.5">
      <c r="A17" s="9"/>
      <c r="B17" s="10">
        <v>1334</v>
      </c>
      <c r="C17" s="13" t="s">
        <v>25</v>
      </c>
      <c r="D17" s="45">
        <v>10</v>
      </c>
      <c r="E17" s="36"/>
      <c r="F17" s="46"/>
      <c r="G17" s="47">
        <v>23.6</v>
      </c>
      <c r="H17" s="48"/>
      <c r="I17" s="48"/>
      <c r="J17" s="48"/>
      <c r="K17" s="46"/>
      <c r="L17" s="49">
        <f t="shared" si="0"/>
        <v>33.6</v>
      </c>
      <c r="M17" s="50">
        <v>34845</v>
      </c>
    </row>
    <row r="18" spans="1:13" ht="13.5">
      <c r="A18" s="9"/>
      <c r="B18" s="51">
        <v>1335</v>
      </c>
      <c r="C18" s="13" t="s">
        <v>26</v>
      </c>
      <c r="D18" s="45"/>
      <c r="E18" s="36"/>
      <c r="F18" s="46"/>
      <c r="G18" s="47"/>
      <c r="H18" s="48"/>
      <c r="I18" s="48"/>
      <c r="J18" s="48"/>
      <c r="K18" s="46">
        <v>1.7</v>
      </c>
      <c r="L18" s="49">
        <f>SUM(D18:K18)</f>
        <v>1.7</v>
      </c>
      <c r="M18" s="50">
        <v>1728</v>
      </c>
    </row>
    <row r="19" spans="1:13" ht="13.5">
      <c r="A19" s="9"/>
      <c r="B19" s="10">
        <v>1337</v>
      </c>
      <c r="C19" s="13" t="s">
        <v>27</v>
      </c>
      <c r="D19" s="45">
        <v>2250</v>
      </c>
      <c r="E19" s="36"/>
      <c r="F19" s="46"/>
      <c r="G19" s="47"/>
      <c r="H19" s="48"/>
      <c r="I19" s="48"/>
      <c r="J19" s="48"/>
      <c r="K19" s="46">
        <v>197</v>
      </c>
      <c r="L19" s="49">
        <f aca="true" t="shared" si="1" ref="L19:L26">SUM(D19:K19)</f>
        <v>2447</v>
      </c>
      <c r="M19" s="50">
        <v>2447178</v>
      </c>
    </row>
    <row r="20" spans="1:13" ht="13.5">
      <c r="A20" s="9"/>
      <c r="B20" s="10">
        <v>1341</v>
      </c>
      <c r="C20" s="13" t="s">
        <v>28</v>
      </c>
      <c r="D20" s="45">
        <v>90</v>
      </c>
      <c r="E20" s="36"/>
      <c r="F20" s="46"/>
      <c r="G20" s="47"/>
      <c r="H20" s="48"/>
      <c r="I20" s="48"/>
      <c r="J20" s="48"/>
      <c r="K20" s="46"/>
      <c r="L20" s="49">
        <f t="shared" si="1"/>
        <v>90</v>
      </c>
      <c r="M20" s="50">
        <v>90020</v>
      </c>
    </row>
    <row r="21" spans="1:13" ht="13.5">
      <c r="A21" s="9"/>
      <c r="B21" s="10">
        <v>1343</v>
      </c>
      <c r="C21" s="13" t="s">
        <v>29</v>
      </c>
      <c r="D21" s="45">
        <v>170</v>
      </c>
      <c r="E21" s="36"/>
      <c r="F21" s="46"/>
      <c r="G21" s="47"/>
      <c r="H21" s="48"/>
      <c r="I21" s="48"/>
      <c r="J21" s="48"/>
      <c r="K21" s="46">
        <v>53.8</v>
      </c>
      <c r="L21" s="49">
        <f t="shared" si="1"/>
        <v>223.8</v>
      </c>
      <c r="M21" s="50">
        <v>224840</v>
      </c>
    </row>
    <row r="22" spans="1:13" ht="13.5">
      <c r="A22" s="9"/>
      <c r="B22" s="10">
        <v>1345</v>
      </c>
      <c r="C22" s="13" t="s">
        <v>30</v>
      </c>
      <c r="D22" s="45">
        <v>7</v>
      </c>
      <c r="E22" s="36"/>
      <c r="F22" s="46"/>
      <c r="G22" s="47"/>
      <c r="H22" s="48"/>
      <c r="I22" s="48"/>
      <c r="J22" s="48"/>
      <c r="K22" s="46"/>
      <c r="L22" s="49">
        <f t="shared" si="1"/>
        <v>7</v>
      </c>
      <c r="M22" s="50">
        <v>9074</v>
      </c>
    </row>
    <row r="23" spans="1:13" ht="13.5">
      <c r="A23" s="9"/>
      <c r="B23" s="10">
        <v>1347</v>
      </c>
      <c r="C23" s="13" t="s">
        <v>31</v>
      </c>
      <c r="D23" s="45">
        <v>16</v>
      </c>
      <c r="E23" s="36"/>
      <c r="F23" s="46"/>
      <c r="G23" s="47"/>
      <c r="H23" s="48"/>
      <c r="I23" s="48"/>
      <c r="J23" s="48"/>
      <c r="K23" s="46"/>
      <c r="L23" s="49">
        <f t="shared" si="1"/>
        <v>16</v>
      </c>
      <c r="M23" s="50">
        <v>20000</v>
      </c>
    </row>
    <row r="24" spans="1:13" ht="13.5">
      <c r="A24" s="9"/>
      <c r="B24" s="10">
        <v>1351</v>
      </c>
      <c r="C24" s="13" t="s">
        <v>32</v>
      </c>
      <c r="D24" s="45">
        <v>31.4</v>
      </c>
      <c r="E24" s="36"/>
      <c r="F24" s="46"/>
      <c r="G24" s="47">
        <v>117.4</v>
      </c>
      <c r="H24" s="48"/>
      <c r="I24" s="48"/>
      <c r="J24" s="48"/>
      <c r="K24" s="46"/>
      <c r="L24" s="49">
        <f t="shared" si="1"/>
        <v>148.8</v>
      </c>
      <c r="M24" s="50">
        <v>148805</v>
      </c>
    </row>
    <row r="25" spans="1:13" ht="13.5">
      <c r="A25" s="9"/>
      <c r="B25" s="10">
        <v>1361</v>
      </c>
      <c r="C25" s="13" t="s">
        <v>33</v>
      </c>
      <c r="D25" s="45">
        <v>200</v>
      </c>
      <c r="E25" s="36"/>
      <c r="F25" s="46"/>
      <c r="G25" s="47"/>
      <c r="H25" s="48"/>
      <c r="I25" s="48"/>
      <c r="J25" s="48"/>
      <c r="K25" s="46">
        <v>150</v>
      </c>
      <c r="L25" s="49">
        <f t="shared" si="1"/>
        <v>350</v>
      </c>
      <c r="M25" s="50">
        <v>350673</v>
      </c>
    </row>
    <row r="26" spans="1:13" ht="13.5">
      <c r="A26" s="9"/>
      <c r="B26" s="10">
        <v>1511</v>
      </c>
      <c r="C26" s="13" t="s">
        <v>34</v>
      </c>
      <c r="D26" s="45">
        <v>2700</v>
      </c>
      <c r="E26" s="36"/>
      <c r="F26" s="46"/>
      <c r="G26" s="47"/>
      <c r="H26" s="48"/>
      <c r="I26" s="48"/>
      <c r="J26" s="48">
        <v>500</v>
      </c>
      <c r="K26" s="46">
        <v>1307</v>
      </c>
      <c r="L26" s="49">
        <f t="shared" si="1"/>
        <v>4507</v>
      </c>
      <c r="M26" s="50">
        <v>4507802.28</v>
      </c>
    </row>
    <row r="27" spans="1:13" ht="13.5">
      <c r="A27" s="9"/>
      <c r="B27" s="10"/>
      <c r="C27" s="13"/>
      <c r="D27" s="45"/>
      <c r="E27" s="36"/>
      <c r="F27" s="46"/>
      <c r="G27" s="47"/>
      <c r="H27" s="48"/>
      <c r="I27" s="48"/>
      <c r="J27" s="48"/>
      <c r="K27" s="46"/>
      <c r="L27" s="49"/>
      <c r="M27" s="50"/>
    </row>
    <row r="28" spans="1:13" ht="24.75" customHeight="1">
      <c r="A28" s="52" t="s">
        <v>35</v>
      </c>
      <c r="B28" s="7"/>
      <c r="C28" s="7"/>
      <c r="D28" s="53">
        <f>SUM(D10:D26)</f>
        <v>44411.8</v>
      </c>
      <c r="E28" s="54"/>
      <c r="F28" s="55">
        <f>SUM(F10:F26)</f>
        <v>0</v>
      </c>
      <c r="G28" s="56">
        <f>SUM(G10:G27)</f>
        <v>141</v>
      </c>
      <c r="H28" s="57">
        <f>SUM(H10:H27)</f>
        <v>0</v>
      </c>
      <c r="I28" s="57">
        <f>SUM(I10:I27)</f>
        <v>0</v>
      </c>
      <c r="J28" s="57">
        <f>SUM(J10:J27)</f>
        <v>1794.6</v>
      </c>
      <c r="K28" s="55">
        <f>SUM(K10:K27)</f>
        <v>4514.5</v>
      </c>
      <c r="L28" s="58">
        <f>SUM(D28:K28)</f>
        <v>50861.9</v>
      </c>
      <c r="M28" s="59">
        <f>SUM(M10:M26)</f>
        <v>50880314.8</v>
      </c>
    </row>
    <row r="29" spans="1:13" ht="8.25" customHeight="1">
      <c r="A29" s="60"/>
      <c r="B29" s="61"/>
      <c r="C29" s="61"/>
      <c r="D29" s="62"/>
      <c r="E29" s="63"/>
      <c r="F29" s="64"/>
      <c r="G29" s="63"/>
      <c r="H29" s="38"/>
      <c r="I29" s="38"/>
      <c r="J29" s="64"/>
      <c r="K29" s="64"/>
      <c r="L29" s="65"/>
      <c r="M29" s="66"/>
    </row>
    <row r="30" spans="1:13" ht="15">
      <c r="A30" s="67"/>
      <c r="B30" s="68"/>
      <c r="C30" s="68"/>
      <c r="D30" s="35"/>
      <c r="E30" s="36"/>
      <c r="F30" s="37"/>
      <c r="G30" s="69"/>
      <c r="H30" s="69"/>
      <c r="I30" s="69"/>
      <c r="J30" s="70"/>
      <c r="K30" s="39"/>
      <c r="L30" s="44"/>
      <c r="M30" s="41"/>
    </row>
    <row r="31" spans="1:13" ht="15">
      <c r="A31" s="42" t="s">
        <v>36</v>
      </c>
      <c r="B31" s="68"/>
      <c r="C31" s="68"/>
      <c r="D31" s="35"/>
      <c r="E31" s="36"/>
      <c r="F31" s="37"/>
      <c r="G31" s="38"/>
      <c r="H31" s="38"/>
      <c r="I31" s="38"/>
      <c r="J31" s="38"/>
      <c r="K31" s="39"/>
      <c r="L31" s="44"/>
      <c r="M31" s="41"/>
    </row>
    <row r="32" spans="1:13" ht="13.5">
      <c r="A32" s="9"/>
      <c r="B32" s="10"/>
      <c r="C32" s="10"/>
      <c r="D32" s="45"/>
      <c r="E32" s="47">
        <v>2</v>
      </c>
      <c r="F32" s="46"/>
      <c r="G32" s="48"/>
      <c r="H32" s="48"/>
      <c r="I32" s="48"/>
      <c r="J32" s="48"/>
      <c r="K32" s="71"/>
      <c r="L32" s="49"/>
      <c r="M32" s="50"/>
    </row>
    <row r="33" spans="1:13" ht="13.5">
      <c r="A33" s="9">
        <v>1032</v>
      </c>
      <c r="B33" s="10">
        <v>2131</v>
      </c>
      <c r="C33" s="13" t="s">
        <v>37</v>
      </c>
      <c r="D33" s="45"/>
      <c r="E33" s="47"/>
      <c r="F33" s="46"/>
      <c r="G33" s="48"/>
      <c r="H33" s="48"/>
      <c r="I33" s="48"/>
      <c r="J33" s="48"/>
      <c r="K33" s="46"/>
      <c r="L33" s="49"/>
      <c r="M33" s="50"/>
    </row>
    <row r="34" spans="1:13" ht="13.5">
      <c r="A34" s="9"/>
      <c r="B34" s="10"/>
      <c r="C34" s="13" t="s">
        <v>38</v>
      </c>
      <c r="D34" s="45">
        <v>990</v>
      </c>
      <c r="E34" s="47"/>
      <c r="F34" s="46"/>
      <c r="G34" s="48"/>
      <c r="H34" s="48"/>
      <c r="I34" s="48"/>
      <c r="J34" s="48"/>
      <c r="K34" s="46"/>
      <c r="L34" s="49">
        <f aca="true" t="shared" si="2" ref="L34:L60">SUM(D34:K34)</f>
        <v>990</v>
      </c>
      <c r="M34" s="50">
        <v>990000</v>
      </c>
    </row>
    <row r="35" spans="1:13" ht="13.5">
      <c r="A35" s="9"/>
      <c r="B35" s="10"/>
      <c r="C35" s="13" t="s">
        <v>39</v>
      </c>
      <c r="D35" s="45">
        <v>150</v>
      </c>
      <c r="E35" s="47"/>
      <c r="F35" s="46"/>
      <c r="G35" s="48"/>
      <c r="H35" s="48"/>
      <c r="I35" s="48"/>
      <c r="J35" s="48"/>
      <c r="K35" s="46">
        <v>-71</v>
      </c>
      <c r="L35" s="49">
        <f t="shared" si="2"/>
        <v>79</v>
      </c>
      <c r="M35" s="50">
        <v>78705</v>
      </c>
    </row>
    <row r="36" spans="1:13" ht="13.5">
      <c r="A36" s="9">
        <v>1032</v>
      </c>
      <c r="B36" s="10">
        <v>2119</v>
      </c>
      <c r="C36" s="13" t="s">
        <v>40</v>
      </c>
      <c r="D36" s="45">
        <v>2.9</v>
      </c>
      <c r="E36" s="47"/>
      <c r="F36" s="46"/>
      <c r="G36" s="48"/>
      <c r="H36" s="48"/>
      <c r="I36" s="48"/>
      <c r="J36" s="48"/>
      <c r="K36" s="46"/>
      <c r="L36" s="49">
        <f t="shared" si="2"/>
        <v>2.9</v>
      </c>
      <c r="M36" s="50">
        <v>2952</v>
      </c>
    </row>
    <row r="37" spans="1:13" ht="13.5">
      <c r="A37" s="9">
        <v>1032</v>
      </c>
      <c r="B37" s="10">
        <v>2329</v>
      </c>
      <c r="C37" s="13" t="s">
        <v>41</v>
      </c>
      <c r="D37" s="45">
        <v>53</v>
      </c>
      <c r="E37" s="47"/>
      <c r="F37" s="46"/>
      <c r="G37" s="48"/>
      <c r="H37" s="48"/>
      <c r="I37" s="48"/>
      <c r="J37" s="48"/>
      <c r="K37" s="46"/>
      <c r="L37" s="49">
        <f t="shared" si="2"/>
        <v>53</v>
      </c>
      <c r="M37" s="50">
        <v>69741</v>
      </c>
    </row>
    <row r="38" spans="1:13" ht="13.5">
      <c r="A38" s="9">
        <v>2119</v>
      </c>
      <c r="B38" s="10">
        <v>2343</v>
      </c>
      <c r="C38" s="13" t="s">
        <v>42</v>
      </c>
      <c r="D38" s="45">
        <v>5</v>
      </c>
      <c r="E38" s="47"/>
      <c r="F38" s="46"/>
      <c r="G38" s="48"/>
      <c r="H38" s="48"/>
      <c r="I38" s="48"/>
      <c r="J38" s="48"/>
      <c r="K38" s="46"/>
      <c r="L38" s="49">
        <f t="shared" si="2"/>
        <v>5</v>
      </c>
      <c r="M38" s="50">
        <v>7938</v>
      </c>
    </row>
    <row r="39" spans="1:13" ht="13.5">
      <c r="A39" s="9">
        <v>2144</v>
      </c>
      <c r="B39" s="51">
        <v>2111</v>
      </c>
      <c r="C39" s="13" t="s">
        <v>43</v>
      </c>
      <c r="D39" s="45">
        <v>300</v>
      </c>
      <c r="E39" s="47"/>
      <c r="F39" s="46"/>
      <c r="G39" s="48"/>
      <c r="H39" s="48"/>
      <c r="I39" s="48"/>
      <c r="J39" s="48"/>
      <c r="K39" s="46">
        <v>215.4</v>
      </c>
      <c r="L39" s="49">
        <f t="shared" si="2"/>
        <v>515.4</v>
      </c>
      <c r="M39" s="50">
        <v>515250</v>
      </c>
    </row>
    <row r="40" spans="1:13" ht="13.5">
      <c r="A40" s="9"/>
      <c r="B40" s="51"/>
      <c r="C40" s="13" t="s">
        <v>44</v>
      </c>
      <c r="D40" s="45">
        <v>96</v>
      </c>
      <c r="E40" s="47"/>
      <c r="F40" s="46"/>
      <c r="G40" s="48">
        <v>-36</v>
      </c>
      <c r="H40" s="48"/>
      <c r="I40" s="48"/>
      <c r="J40" s="48"/>
      <c r="K40" s="46"/>
      <c r="L40" s="49">
        <f t="shared" si="2"/>
        <v>60</v>
      </c>
      <c r="M40" s="50">
        <v>60000</v>
      </c>
    </row>
    <row r="41" spans="1:13" ht="13.5">
      <c r="A41" s="9"/>
      <c r="B41" s="51"/>
      <c r="C41" s="13" t="s">
        <v>45</v>
      </c>
      <c r="D41" s="45"/>
      <c r="E41" s="47"/>
      <c r="F41" s="46"/>
      <c r="G41" s="48">
        <v>14.4</v>
      </c>
      <c r="H41" s="48"/>
      <c r="I41" s="48"/>
      <c r="J41" s="48"/>
      <c r="K41" s="46"/>
      <c r="L41" s="49">
        <f>SUM(D41:K41)</f>
        <v>14.4</v>
      </c>
      <c r="M41" s="50">
        <v>15120</v>
      </c>
    </row>
    <row r="42" spans="1:13" ht="13.5">
      <c r="A42" s="9">
        <v>2212</v>
      </c>
      <c r="B42" s="51">
        <v>2322</v>
      </c>
      <c r="C42" s="13" t="s">
        <v>46</v>
      </c>
      <c r="D42" s="45"/>
      <c r="E42" s="47"/>
      <c r="F42" s="46"/>
      <c r="G42" s="48"/>
      <c r="H42" s="48"/>
      <c r="I42" s="48"/>
      <c r="J42" s="48">
        <v>14.1</v>
      </c>
      <c r="K42" s="46">
        <v>10.7</v>
      </c>
      <c r="L42" s="49">
        <f>SUM(D42:K42)</f>
        <v>24.799999999999997</v>
      </c>
      <c r="M42" s="50">
        <v>24878</v>
      </c>
    </row>
    <row r="43" spans="1:13" ht="13.5">
      <c r="A43" s="9">
        <v>2219</v>
      </c>
      <c r="B43" s="51">
        <v>2111</v>
      </c>
      <c r="C43" s="13" t="s">
        <v>47</v>
      </c>
      <c r="D43" s="45">
        <v>680</v>
      </c>
      <c r="E43" s="47"/>
      <c r="F43" s="46"/>
      <c r="G43" s="48"/>
      <c r="H43" s="48"/>
      <c r="I43" s="48"/>
      <c r="J43" s="48"/>
      <c r="K43" s="46">
        <v>-95</v>
      </c>
      <c r="L43" s="49">
        <f t="shared" si="2"/>
        <v>585</v>
      </c>
      <c r="M43" s="50">
        <v>584908</v>
      </c>
    </row>
    <row r="44" spans="1:13" ht="13.5">
      <c r="A44" s="9">
        <v>3111</v>
      </c>
      <c r="B44" s="10">
        <v>2122</v>
      </c>
      <c r="C44" s="13" t="s">
        <v>48</v>
      </c>
      <c r="D44" s="45">
        <v>128</v>
      </c>
      <c r="E44" s="47"/>
      <c r="F44" s="46"/>
      <c r="G44" s="48"/>
      <c r="H44" s="48"/>
      <c r="I44" s="48"/>
      <c r="J44" s="48"/>
      <c r="K44" s="46">
        <v>16.9</v>
      </c>
      <c r="L44" s="49">
        <f t="shared" si="2"/>
        <v>144.9</v>
      </c>
      <c r="M44" s="50">
        <v>144759</v>
      </c>
    </row>
    <row r="45" spans="1:13" ht="13.5">
      <c r="A45" s="9">
        <v>3113</v>
      </c>
      <c r="B45" s="10">
        <v>2122</v>
      </c>
      <c r="C45" s="13" t="s">
        <v>49</v>
      </c>
      <c r="D45" s="45">
        <v>145</v>
      </c>
      <c r="E45" s="47"/>
      <c r="F45" s="46"/>
      <c r="G45" s="48"/>
      <c r="H45" s="48"/>
      <c r="I45" s="48"/>
      <c r="J45" s="48"/>
      <c r="K45" s="46">
        <v>118.3</v>
      </c>
      <c r="L45" s="49">
        <f t="shared" si="2"/>
        <v>263.3</v>
      </c>
      <c r="M45" s="50">
        <v>263228.8</v>
      </c>
    </row>
    <row r="46" spans="1:13" ht="13.5">
      <c r="A46" s="9">
        <v>3114</v>
      </c>
      <c r="B46" s="10">
        <v>2122</v>
      </c>
      <c r="C46" s="13" t="s">
        <v>50</v>
      </c>
      <c r="D46" s="45">
        <v>45.7</v>
      </c>
      <c r="E46" s="47"/>
      <c r="F46" s="46"/>
      <c r="G46" s="48"/>
      <c r="H46" s="48"/>
      <c r="I46" s="48"/>
      <c r="J46" s="48"/>
      <c r="K46" s="46"/>
      <c r="L46" s="49">
        <f t="shared" si="2"/>
        <v>45.7</v>
      </c>
      <c r="M46" s="50">
        <v>45711</v>
      </c>
    </row>
    <row r="47" spans="1:13" ht="13.5">
      <c r="A47" s="9">
        <v>3122</v>
      </c>
      <c r="B47" s="51">
        <v>2122</v>
      </c>
      <c r="C47" s="13" t="s">
        <v>51</v>
      </c>
      <c r="D47" s="45"/>
      <c r="E47" s="47"/>
      <c r="F47" s="46"/>
      <c r="G47" s="48"/>
      <c r="H47" s="48"/>
      <c r="I47" s="48"/>
      <c r="J47" s="48"/>
      <c r="K47" s="46">
        <v>337.5</v>
      </c>
      <c r="L47" s="49">
        <f>SUM(D47:K47)</f>
        <v>337.5</v>
      </c>
      <c r="M47" s="50">
        <v>337489</v>
      </c>
    </row>
    <row r="48" spans="1:13" ht="13.5">
      <c r="A48" s="9">
        <v>3122</v>
      </c>
      <c r="B48" s="51">
        <v>2322</v>
      </c>
      <c r="C48" s="13" t="s">
        <v>52</v>
      </c>
      <c r="D48" s="45"/>
      <c r="E48" s="47"/>
      <c r="F48" s="46"/>
      <c r="G48" s="48"/>
      <c r="H48" s="48"/>
      <c r="I48" s="48"/>
      <c r="J48" s="48"/>
      <c r="K48" s="46">
        <v>2.7</v>
      </c>
      <c r="L48" s="49">
        <f>SUM(D48:K48)</f>
        <v>2.7</v>
      </c>
      <c r="M48" s="50">
        <v>2761</v>
      </c>
    </row>
    <row r="49" spans="1:13" ht="13.5">
      <c r="A49" s="9">
        <v>3231</v>
      </c>
      <c r="B49" s="51">
        <v>2122</v>
      </c>
      <c r="C49" s="13" t="s">
        <v>53</v>
      </c>
      <c r="D49" s="45">
        <v>7.4</v>
      </c>
      <c r="E49" s="47"/>
      <c r="F49" s="46"/>
      <c r="G49" s="48"/>
      <c r="H49" s="48"/>
      <c r="I49" s="48"/>
      <c r="J49" s="48"/>
      <c r="K49" s="46"/>
      <c r="L49" s="49">
        <f t="shared" si="2"/>
        <v>7.4</v>
      </c>
      <c r="M49" s="50">
        <v>7378</v>
      </c>
    </row>
    <row r="50" spans="1:13" ht="13.5">
      <c r="A50" s="9">
        <v>3314</v>
      </c>
      <c r="B50" s="10">
        <v>2111</v>
      </c>
      <c r="C50" s="13" t="s">
        <v>54</v>
      </c>
      <c r="D50" s="45">
        <v>32</v>
      </c>
      <c r="E50" s="47"/>
      <c r="F50" s="46"/>
      <c r="G50" s="48"/>
      <c r="H50" s="48"/>
      <c r="I50" s="48"/>
      <c r="J50" s="48"/>
      <c r="K50" s="46">
        <v>10.9</v>
      </c>
      <c r="L50" s="49">
        <f t="shared" si="2"/>
        <v>42.9</v>
      </c>
      <c r="M50" s="50">
        <v>42986</v>
      </c>
    </row>
    <row r="51" spans="1:13" ht="13.5">
      <c r="A51" s="9">
        <v>3314</v>
      </c>
      <c r="B51" s="10">
        <v>2324</v>
      </c>
      <c r="C51" s="13" t="s">
        <v>55</v>
      </c>
      <c r="D51" s="45"/>
      <c r="E51" s="47"/>
      <c r="F51" s="46"/>
      <c r="G51" s="48"/>
      <c r="H51" s="48"/>
      <c r="I51" s="48"/>
      <c r="J51" s="48"/>
      <c r="K51" s="46">
        <v>7</v>
      </c>
      <c r="L51" s="49">
        <f t="shared" si="2"/>
        <v>7</v>
      </c>
      <c r="M51" s="50">
        <v>7093</v>
      </c>
    </row>
    <row r="52" spans="1:13" ht="13.5">
      <c r="A52" s="9">
        <v>3315</v>
      </c>
      <c r="B52" s="10">
        <v>2111</v>
      </c>
      <c r="C52" s="13" t="s">
        <v>56</v>
      </c>
      <c r="D52" s="45"/>
      <c r="E52" s="47"/>
      <c r="F52" s="46"/>
      <c r="G52" s="48"/>
      <c r="H52" s="48"/>
      <c r="I52" s="48"/>
      <c r="J52" s="48"/>
      <c r="K52" s="46">
        <v>3.7</v>
      </c>
      <c r="L52" s="49">
        <f t="shared" si="2"/>
        <v>3.7</v>
      </c>
      <c r="M52" s="50">
        <v>3720</v>
      </c>
    </row>
    <row r="53" spans="1:13" ht="13.5">
      <c r="A53" s="9">
        <v>3315</v>
      </c>
      <c r="B53" s="10">
        <v>2324</v>
      </c>
      <c r="C53" s="13" t="s">
        <v>57</v>
      </c>
      <c r="D53" s="45"/>
      <c r="E53" s="47"/>
      <c r="F53" s="46"/>
      <c r="G53" s="48"/>
      <c r="H53" s="48"/>
      <c r="I53" s="48"/>
      <c r="J53" s="48">
        <v>12.1</v>
      </c>
      <c r="K53" s="46"/>
      <c r="L53" s="49">
        <f t="shared" si="2"/>
        <v>12.1</v>
      </c>
      <c r="M53" s="50">
        <v>12147</v>
      </c>
    </row>
    <row r="54" spans="1:13" ht="13.5">
      <c r="A54" s="9">
        <v>3319</v>
      </c>
      <c r="B54" s="51">
        <v>2112</v>
      </c>
      <c r="C54" s="13" t="s">
        <v>58</v>
      </c>
      <c r="D54" s="45"/>
      <c r="E54" s="47"/>
      <c r="F54" s="46"/>
      <c r="G54" s="48"/>
      <c r="H54" s="48"/>
      <c r="I54" s="48"/>
      <c r="J54" s="48">
        <v>262.4</v>
      </c>
      <c r="K54" s="46"/>
      <c r="L54" s="49">
        <f>SUM(D54:K54)</f>
        <v>262.4</v>
      </c>
      <c r="M54" s="50">
        <v>262411.6</v>
      </c>
    </row>
    <row r="55" spans="1:13" ht="13.5">
      <c r="A55" s="9">
        <v>3319</v>
      </c>
      <c r="B55" s="10">
        <v>2122</v>
      </c>
      <c r="C55" s="13" t="s">
        <v>59</v>
      </c>
      <c r="D55" s="45">
        <v>30</v>
      </c>
      <c r="E55" s="47"/>
      <c r="F55" s="46"/>
      <c r="G55" s="48"/>
      <c r="H55" s="48"/>
      <c r="I55" s="48"/>
      <c r="J55" s="48"/>
      <c r="K55" s="46">
        <v>-7.1</v>
      </c>
      <c r="L55" s="49">
        <f t="shared" si="2"/>
        <v>22.9</v>
      </c>
      <c r="M55" s="50">
        <v>22854</v>
      </c>
    </row>
    <row r="56" spans="1:13" ht="13.5">
      <c r="A56" s="9">
        <v>3319</v>
      </c>
      <c r="B56" s="51">
        <v>2122</v>
      </c>
      <c r="C56" s="13" t="s">
        <v>60</v>
      </c>
      <c r="D56" s="45"/>
      <c r="E56" s="47"/>
      <c r="F56" s="46"/>
      <c r="G56" s="48"/>
      <c r="H56" s="48"/>
      <c r="I56" s="48"/>
      <c r="J56" s="48">
        <v>8.1</v>
      </c>
      <c r="K56" s="46"/>
      <c r="L56" s="49">
        <f>SUM(D56:K56)</f>
        <v>8.1</v>
      </c>
      <c r="M56" s="50">
        <v>8128</v>
      </c>
    </row>
    <row r="57" spans="1:13" ht="13.5">
      <c r="A57" s="9">
        <v>3419</v>
      </c>
      <c r="B57" s="51">
        <v>2321</v>
      </c>
      <c r="C57" s="13" t="s">
        <v>61</v>
      </c>
      <c r="D57" s="45"/>
      <c r="E57" s="47"/>
      <c r="F57" s="46"/>
      <c r="G57" s="48"/>
      <c r="H57" s="48">
        <v>5</v>
      </c>
      <c r="I57" s="48"/>
      <c r="J57" s="48"/>
      <c r="K57" s="46"/>
      <c r="L57" s="49">
        <f>SUM(D57:K57)</f>
        <v>5</v>
      </c>
      <c r="M57" s="50">
        <v>5000</v>
      </c>
    </row>
    <row r="58" spans="1:13" ht="13.5">
      <c r="A58" s="9">
        <v>3419</v>
      </c>
      <c r="B58" s="51">
        <v>2321</v>
      </c>
      <c r="C58" s="13" t="s">
        <v>62</v>
      </c>
      <c r="D58" s="45"/>
      <c r="E58" s="47"/>
      <c r="F58" s="46"/>
      <c r="G58" s="48"/>
      <c r="H58" s="48"/>
      <c r="I58" s="48"/>
      <c r="J58" s="48"/>
      <c r="K58" s="46">
        <v>500</v>
      </c>
      <c r="L58" s="49">
        <f>SUM(D58:K58)</f>
        <v>500</v>
      </c>
      <c r="M58" s="50">
        <v>500000</v>
      </c>
    </row>
    <row r="59" spans="1:13" ht="13.5">
      <c r="A59" s="9">
        <v>3511</v>
      </c>
      <c r="B59" s="10">
        <v>2122</v>
      </c>
      <c r="C59" s="13" t="s">
        <v>63</v>
      </c>
      <c r="D59" s="45">
        <v>150</v>
      </c>
      <c r="E59" s="47"/>
      <c r="F59" s="46"/>
      <c r="G59" s="48"/>
      <c r="H59" s="48"/>
      <c r="I59" s="48"/>
      <c r="J59" s="48"/>
      <c r="K59" s="46">
        <v>-16</v>
      </c>
      <c r="L59" s="49">
        <f t="shared" si="2"/>
        <v>134</v>
      </c>
      <c r="M59" s="50">
        <v>134009</v>
      </c>
    </row>
    <row r="60" spans="1:13" ht="13.5">
      <c r="A60" s="9">
        <v>3611</v>
      </c>
      <c r="B60" s="10">
        <v>2141</v>
      </c>
      <c r="C60" s="13" t="s">
        <v>64</v>
      </c>
      <c r="D60" s="45">
        <v>24.3</v>
      </c>
      <c r="E60" s="47"/>
      <c r="F60" s="46"/>
      <c r="G60" s="48"/>
      <c r="H60" s="48"/>
      <c r="I60" s="48"/>
      <c r="J60" s="48"/>
      <c r="K60" s="46"/>
      <c r="L60" s="49">
        <f t="shared" si="2"/>
        <v>24.3</v>
      </c>
      <c r="M60" s="50">
        <v>24846</v>
      </c>
    </row>
    <row r="61" spans="1:13" ht="13.5">
      <c r="A61" s="9">
        <v>3613</v>
      </c>
      <c r="B61" s="10">
        <v>2132</v>
      </c>
      <c r="C61" s="13" t="s">
        <v>65</v>
      </c>
      <c r="D61" s="45">
        <v>2.3</v>
      </c>
      <c r="E61" s="47"/>
      <c r="F61" s="46"/>
      <c r="G61" s="48"/>
      <c r="H61" s="48"/>
      <c r="I61" s="48"/>
      <c r="J61" s="48"/>
      <c r="K61" s="46">
        <v>-2.3</v>
      </c>
      <c r="L61" s="49">
        <f aca="true" t="shared" si="3" ref="L61:L66">SUM(D61:K61)</f>
        <v>0</v>
      </c>
      <c r="M61" s="50"/>
    </row>
    <row r="62" spans="1:13" ht="13.5">
      <c r="A62" s="9"/>
      <c r="B62" s="10"/>
      <c r="C62" s="13" t="s">
        <v>66</v>
      </c>
      <c r="D62" s="45">
        <v>395.9</v>
      </c>
      <c r="E62" s="47"/>
      <c r="F62" s="46"/>
      <c r="G62" s="48"/>
      <c r="H62" s="48"/>
      <c r="I62" s="48"/>
      <c r="J62" s="48"/>
      <c r="K62" s="46"/>
      <c r="L62" s="49">
        <f t="shared" si="3"/>
        <v>395.9</v>
      </c>
      <c r="M62" s="50">
        <v>395953</v>
      </c>
    </row>
    <row r="63" spans="1:13" ht="13.5">
      <c r="A63" s="9"/>
      <c r="B63" s="10"/>
      <c r="C63" s="13" t="s">
        <v>67</v>
      </c>
      <c r="D63" s="45">
        <v>88.8</v>
      </c>
      <c r="E63" s="47"/>
      <c r="F63" s="46"/>
      <c r="G63" s="48"/>
      <c r="H63" s="48"/>
      <c r="I63" s="48"/>
      <c r="J63" s="48"/>
      <c r="K63" s="46">
        <v>22.3</v>
      </c>
      <c r="L63" s="49">
        <f t="shared" si="3"/>
        <v>111.1</v>
      </c>
      <c r="M63" s="50">
        <v>111052.5</v>
      </c>
    </row>
    <row r="64" spans="1:13" ht="13.5">
      <c r="A64" s="9"/>
      <c r="B64" s="10"/>
      <c r="C64" s="13" t="s">
        <v>68</v>
      </c>
      <c r="D64" s="45">
        <v>55.3</v>
      </c>
      <c r="E64" s="47"/>
      <c r="F64" s="46"/>
      <c r="G64" s="48"/>
      <c r="H64" s="48"/>
      <c r="I64" s="48"/>
      <c r="J64" s="48"/>
      <c r="K64" s="46">
        <v>27.8</v>
      </c>
      <c r="L64" s="49">
        <f t="shared" si="3"/>
        <v>83.1</v>
      </c>
      <c r="M64" s="50">
        <v>83053</v>
      </c>
    </row>
    <row r="65" spans="1:13" ht="13.5">
      <c r="A65" s="9"/>
      <c r="B65" s="10"/>
      <c r="C65" s="13" t="s">
        <v>69</v>
      </c>
      <c r="D65" s="45">
        <v>735.9</v>
      </c>
      <c r="E65" s="47"/>
      <c r="F65" s="46"/>
      <c r="G65" s="48"/>
      <c r="H65" s="48"/>
      <c r="I65" s="48"/>
      <c r="J65" s="48"/>
      <c r="K65" s="46">
        <v>-122.7</v>
      </c>
      <c r="L65" s="49">
        <f t="shared" si="3"/>
        <v>613.1999999999999</v>
      </c>
      <c r="M65" s="50">
        <v>613280</v>
      </c>
    </row>
    <row r="66" spans="1:13" ht="13.5">
      <c r="A66" s="9"/>
      <c r="B66" s="10"/>
      <c r="C66" s="13" t="s">
        <v>70</v>
      </c>
      <c r="D66" s="45">
        <v>80</v>
      </c>
      <c r="E66" s="47"/>
      <c r="F66" s="46"/>
      <c r="G66" s="48"/>
      <c r="H66" s="48"/>
      <c r="I66" s="48"/>
      <c r="J66" s="48"/>
      <c r="K66" s="46"/>
      <c r="L66" s="49">
        <f t="shared" si="3"/>
        <v>80</v>
      </c>
      <c r="M66" s="50">
        <v>80000</v>
      </c>
    </row>
    <row r="67" spans="1:13" ht="13.5">
      <c r="A67" s="9"/>
      <c r="B67" s="10"/>
      <c r="C67" s="13" t="s">
        <v>71</v>
      </c>
      <c r="D67" s="45"/>
      <c r="E67" s="47"/>
      <c r="F67" s="46"/>
      <c r="G67" s="48"/>
      <c r="H67" s="48"/>
      <c r="I67" s="48"/>
      <c r="J67" s="48"/>
      <c r="K67" s="46"/>
      <c r="L67" s="49">
        <f aca="true" t="shared" si="4" ref="L67:L72">SUM(D67:K67)</f>
        <v>0</v>
      </c>
      <c r="M67" s="50"/>
    </row>
    <row r="68" spans="1:13" ht="13.5">
      <c r="A68" s="9">
        <v>3613</v>
      </c>
      <c r="B68" s="10">
        <v>2322</v>
      </c>
      <c r="C68" s="13" t="s">
        <v>72</v>
      </c>
      <c r="D68" s="45"/>
      <c r="E68" s="47"/>
      <c r="F68" s="46"/>
      <c r="G68" s="48"/>
      <c r="H68" s="48"/>
      <c r="I68" s="48">
        <v>128.8</v>
      </c>
      <c r="J68" s="48"/>
      <c r="K68" s="46"/>
      <c r="L68" s="49">
        <f t="shared" si="4"/>
        <v>128.8</v>
      </c>
      <c r="M68" s="50">
        <v>128863</v>
      </c>
    </row>
    <row r="69" spans="1:13" ht="13.5">
      <c r="A69" s="9">
        <v>3613</v>
      </c>
      <c r="B69" s="10">
        <v>2324</v>
      </c>
      <c r="C69" s="13" t="s">
        <v>73</v>
      </c>
      <c r="D69" s="45"/>
      <c r="E69" s="47"/>
      <c r="F69" s="46"/>
      <c r="G69" s="48"/>
      <c r="H69" s="48"/>
      <c r="I69" s="48"/>
      <c r="J69" s="48">
        <v>26.4</v>
      </c>
      <c r="K69" s="46"/>
      <c r="L69" s="49">
        <f t="shared" si="4"/>
        <v>26.4</v>
      </c>
      <c r="M69" s="50">
        <v>26481</v>
      </c>
    </row>
    <row r="70" spans="1:13" ht="13.5">
      <c r="A70" s="9">
        <v>3632</v>
      </c>
      <c r="B70" s="10">
        <v>2111</v>
      </c>
      <c r="C70" s="13" t="s">
        <v>74</v>
      </c>
      <c r="D70" s="45">
        <v>30</v>
      </c>
      <c r="E70" s="47"/>
      <c r="F70" s="46"/>
      <c r="G70" s="48"/>
      <c r="H70" s="48"/>
      <c r="I70" s="48"/>
      <c r="J70" s="48"/>
      <c r="K70" s="46">
        <v>31.4</v>
      </c>
      <c r="L70" s="49">
        <f t="shared" si="4"/>
        <v>61.4</v>
      </c>
      <c r="M70" s="50">
        <v>61428</v>
      </c>
    </row>
    <row r="71" spans="1:13" ht="13.5">
      <c r="A71" s="9">
        <v>3632</v>
      </c>
      <c r="B71" s="10">
        <v>2324</v>
      </c>
      <c r="C71" s="13" t="s">
        <v>75</v>
      </c>
      <c r="D71" s="45"/>
      <c r="E71" s="47"/>
      <c r="F71" s="46"/>
      <c r="G71" s="48"/>
      <c r="H71" s="48"/>
      <c r="I71" s="48"/>
      <c r="J71" s="48"/>
      <c r="K71" s="46">
        <v>8</v>
      </c>
      <c r="L71" s="49">
        <f t="shared" si="4"/>
        <v>8</v>
      </c>
      <c r="M71" s="50">
        <v>8078</v>
      </c>
    </row>
    <row r="72" spans="1:13" ht="13.5">
      <c r="A72" s="9">
        <v>3639</v>
      </c>
      <c r="B72" s="51">
        <v>2119</v>
      </c>
      <c r="C72" s="13" t="s">
        <v>76</v>
      </c>
      <c r="D72" s="45"/>
      <c r="E72" s="47"/>
      <c r="F72" s="46"/>
      <c r="G72" s="48"/>
      <c r="H72" s="48"/>
      <c r="I72" s="48"/>
      <c r="J72" s="48"/>
      <c r="K72" s="46">
        <v>44.1</v>
      </c>
      <c r="L72" s="49">
        <f t="shared" si="4"/>
        <v>44.1</v>
      </c>
      <c r="M72" s="50">
        <v>44184</v>
      </c>
    </row>
    <row r="73" spans="1:13" ht="13.5">
      <c r="A73" s="9">
        <v>3639</v>
      </c>
      <c r="B73" s="10">
        <v>2131</v>
      </c>
      <c r="C73" s="13" t="s">
        <v>77</v>
      </c>
      <c r="D73" s="45">
        <v>80</v>
      </c>
      <c r="E73" s="47"/>
      <c r="F73" s="46"/>
      <c r="G73" s="48">
        <v>-8.3</v>
      </c>
      <c r="H73" s="48"/>
      <c r="I73" s="48"/>
      <c r="J73" s="48"/>
      <c r="K73" s="46">
        <v>27.2</v>
      </c>
      <c r="L73" s="49">
        <f aca="true" t="shared" si="5" ref="L73:L86">SUM(D73:K73)</f>
        <v>98.9</v>
      </c>
      <c r="M73" s="50">
        <v>98825</v>
      </c>
    </row>
    <row r="74" spans="1:13" ht="13.5">
      <c r="A74" s="9"/>
      <c r="B74" s="10"/>
      <c r="C74" s="13" t="s">
        <v>78</v>
      </c>
      <c r="D74" s="45">
        <v>76.9</v>
      </c>
      <c r="E74" s="47"/>
      <c r="F74" s="46"/>
      <c r="G74" s="48"/>
      <c r="H74" s="48"/>
      <c r="I74" s="48"/>
      <c r="J74" s="48"/>
      <c r="K74" s="46"/>
      <c r="L74" s="49">
        <f t="shared" si="5"/>
        <v>76.9</v>
      </c>
      <c r="M74" s="50">
        <v>76909</v>
      </c>
    </row>
    <row r="75" spans="1:13" ht="13.5">
      <c r="A75" s="9"/>
      <c r="B75" s="10"/>
      <c r="C75" s="13" t="s">
        <v>79</v>
      </c>
      <c r="D75" s="45">
        <v>21.8</v>
      </c>
      <c r="E75" s="47"/>
      <c r="F75" s="46"/>
      <c r="G75" s="48"/>
      <c r="H75" s="48"/>
      <c r="I75" s="48"/>
      <c r="J75" s="48"/>
      <c r="K75" s="46"/>
      <c r="L75" s="49">
        <f t="shared" si="5"/>
        <v>21.8</v>
      </c>
      <c r="M75" s="50">
        <v>21840</v>
      </c>
    </row>
    <row r="76" spans="1:13" ht="13.5">
      <c r="A76" s="9"/>
      <c r="B76" s="10"/>
      <c r="C76" s="13" t="s">
        <v>80</v>
      </c>
      <c r="D76" s="45">
        <v>132.4</v>
      </c>
      <c r="E76" s="47"/>
      <c r="F76" s="46"/>
      <c r="G76" s="48"/>
      <c r="H76" s="48"/>
      <c r="I76" s="48"/>
      <c r="J76" s="48"/>
      <c r="K76" s="46"/>
      <c r="L76" s="49">
        <f>SUM(D76:K76)</f>
        <v>132.4</v>
      </c>
      <c r="M76" s="50">
        <v>132426</v>
      </c>
    </row>
    <row r="77" spans="1:13" ht="13.5">
      <c r="A77" s="9"/>
      <c r="B77" s="10"/>
      <c r="C77" s="13" t="s">
        <v>81</v>
      </c>
      <c r="D77" s="45"/>
      <c r="E77" s="47"/>
      <c r="F77" s="46"/>
      <c r="G77" s="48">
        <v>19.3</v>
      </c>
      <c r="H77" s="48"/>
      <c r="I77" s="48">
        <v>-3.3</v>
      </c>
      <c r="J77" s="48"/>
      <c r="K77" s="46"/>
      <c r="L77" s="49">
        <f>SUM(D77:K77)</f>
        <v>16</v>
      </c>
      <c r="M77" s="50">
        <v>16077</v>
      </c>
    </row>
    <row r="78" spans="1:13" ht="13.5">
      <c r="A78" s="9">
        <v>3639</v>
      </c>
      <c r="B78" s="51">
        <v>2139</v>
      </c>
      <c r="C78" s="13" t="s">
        <v>82</v>
      </c>
      <c r="D78" s="45">
        <v>127</v>
      </c>
      <c r="E78" s="47"/>
      <c r="F78" s="46"/>
      <c r="G78" s="48"/>
      <c r="H78" s="48"/>
      <c r="I78" s="48"/>
      <c r="J78" s="48"/>
      <c r="K78" s="46"/>
      <c r="L78" s="49">
        <f t="shared" si="5"/>
        <v>127</v>
      </c>
      <c r="M78" s="50">
        <v>127560</v>
      </c>
    </row>
    <row r="79" spans="1:13" ht="13.5">
      <c r="A79" s="9"/>
      <c r="B79" s="51"/>
      <c r="C79" s="13" t="s">
        <v>83</v>
      </c>
      <c r="D79" s="45">
        <v>690</v>
      </c>
      <c r="E79" s="47"/>
      <c r="F79" s="46"/>
      <c r="G79" s="48"/>
      <c r="H79" s="48"/>
      <c r="I79" s="48"/>
      <c r="J79" s="48"/>
      <c r="K79" s="46">
        <v>-50</v>
      </c>
      <c r="L79" s="49">
        <f>SUM(D79:K79)</f>
        <v>640</v>
      </c>
      <c r="M79" s="50">
        <v>635701</v>
      </c>
    </row>
    <row r="80" spans="1:13" ht="13.5">
      <c r="A80" s="9">
        <v>3639</v>
      </c>
      <c r="B80" s="51">
        <v>2310</v>
      </c>
      <c r="C80" s="13" t="s">
        <v>84</v>
      </c>
      <c r="D80" s="45"/>
      <c r="E80" s="47"/>
      <c r="F80" s="46"/>
      <c r="G80" s="48"/>
      <c r="H80" s="48"/>
      <c r="I80" s="48"/>
      <c r="J80" s="48"/>
      <c r="K80" s="46">
        <v>12</v>
      </c>
      <c r="L80" s="49">
        <f>SUM(D80:K80)</f>
        <v>12</v>
      </c>
      <c r="M80" s="50">
        <v>12071</v>
      </c>
    </row>
    <row r="81" spans="1:13" ht="13.5">
      <c r="A81" s="9">
        <v>3639</v>
      </c>
      <c r="B81" s="51">
        <v>2324</v>
      </c>
      <c r="C81" s="13" t="s">
        <v>85</v>
      </c>
      <c r="D81" s="45"/>
      <c r="E81" s="47"/>
      <c r="F81" s="46"/>
      <c r="G81" s="48"/>
      <c r="H81" s="48"/>
      <c r="I81" s="48"/>
      <c r="J81" s="48"/>
      <c r="K81" s="46">
        <v>12.5</v>
      </c>
      <c r="L81" s="49">
        <f>SUM(D81:K81)</f>
        <v>12.5</v>
      </c>
      <c r="M81" s="50">
        <v>12500</v>
      </c>
    </row>
    <row r="82" spans="1:13" ht="13.5">
      <c r="A82" s="9">
        <v>3725</v>
      </c>
      <c r="B82" s="10">
        <v>2324</v>
      </c>
      <c r="C82" s="13" t="s">
        <v>86</v>
      </c>
      <c r="D82" s="45">
        <v>750</v>
      </c>
      <c r="E82" s="47"/>
      <c r="F82" s="46"/>
      <c r="G82" s="48"/>
      <c r="H82" s="48"/>
      <c r="I82" s="48"/>
      <c r="J82" s="48">
        <v>182</v>
      </c>
      <c r="K82" s="46">
        <v>427</v>
      </c>
      <c r="L82" s="49">
        <f t="shared" si="5"/>
        <v>1359</v>
      </c>
      <c r="M82" s="50">
        <v>1364916.72</v>
      </c>
    </row>
    <row r="83" spans="1:13" ht="13.5">
      <c r="A83" s="9">
        <v>3729</v>
      </c>
      <c r="B83" s="10">
        <v>2132</v>
      </c>
      <c r="C83" s="13" t="s">
        <v>87</v>
      </c>
      <c r="D83" s="45">
        <v>64.4</v>
      </c>
      <c r="E83" s="47"/>
      <c r="F83" s="46"/>
      <c r="G83" s="48"/>
      <c r="H83" s="48"/>
      <c r="I83" s="48"/>
      <c r="J83" s="48"/>
      <c r="K83" s="46"/>
      <c r="L83" s="49">
        <f t="shared" si="5"/>
        <v>64.4</v>
      </c>
      <c r="M83" s="50">
        <v>64440</v>
      </c>
    </row>
    <row r="84" spans="1:13" ht="13.5">
      <c r="A84" s="9">
        <v>3769</v>
      </c>
      <c r="B84" s="51">
        <v>2212</v>
      </c>
      <c r="C84" s="13" t="s">
        <v>88</v>
      </c>
      <c r="D84" s="45"/>
      <c r="E84" s="47"/>
      <c r="F84" s="46"/>
      <c r="G84" s="48"/>
      <c r="H84" s="48"/>
      <c r="I84" s="48"/>
      <c r="J84" s="48">
        <v>39.5</v>
      </c>
      <c r="K84" s="46">
        <v>10</v>
      </c>
      <c r="L84" s="49">
        <f>SUM(D84:K84)</f>
        <v>49.5</v>
      </c>
      <c r="M84" s="50">
        <v>49500</v>
      </c>
    </row>
    <row r="85" spans="1:13" ht="13.5">
      <c r="A85" s="9">
        <v>4357</v>
      </c>
      <c r="B85" s="51">
        <v>2122</v>
      </c>
      <c r="C85" s="13" t="s">
        <v>89</v>
      </c>
      <c r="D85" s="45">
        <v>53.1</v>
      </c>
      <c r="E85" s="47"/>
      <c r="F85" s="46"/>
      <c r="G85" s="48"/>
      <c r="H85" s="48"/>
      <c r="I85" s="48"/>
      <c r="J85" s="48"/>
      <c r="K85" s="46">
        <v>-1</v>
      </c>
      <c r="L85" s="49">
        <f t="shared" si="5"/>
        <v>52.1</v>
      </c>
      <c r="M85" s="50">
        <v>52060</v>
      </c>
    </row>
    <row r="86" spans="1:13" ht="13.5">
      <c r="A86" s="9">
        <v>6171</v>
      </c>
      <c r="B86" s="10">
        <v>2111</v>
      </c>
      <c r="C86" s="13" t="s">
        <v>90</v>
      </c>
      <c r="D86" s="45">
        <v>3</v>
      </c>
      <c r="E86" s="47"/>
      <c r="F86" s="46"/>
      <c r="G86" s="48"/>
      <c r="H86" s="48"/>
      <c r="I86" s="48"/>
      <c r="J86" s="48"/>
      <c r="K86" s="46"/>
      <c r="L86" s="49">
        <f t="shared" si="5"/>
        <v>3</v>
      </c>
      <c r="M86" s="50">
        <v>4440</v>
      </c>
    </row>
    <row r="87" spans="1:13" ht="13.5">
      <c r="A87" s="9">
        <v>6171</v>
      </c>
      <c r="B87" s="10">
        <v>2212</v>
      </c>
      <c r="C87" s="13" t="s">
        <v>91</v>
      </c>
      <c r="D87" s="45"/>
      <c r="E87" s="47"/>
      <c r="F87" s="46"/>
      <c r="G87" s="48"/>
      <c r="H87" s="48"/>
      <c r="I87" s="48"/>
      <c r="J87" s="48">
        <v>5.3</v>
      </c>
      <c r="K87" s="46">
        <v>10.9</v>
      </c>
      <c r="L87" s="49">
        <f>SUM(D87:K87)</f>
        <v>16.2</v>
      </c>
      <c r="M87" s="50">
        <v>16200</v>
      </c>
    </row>
    <row r="88" spans="1:13" ht="13.5">
      <c r="A88" s="9">
        <v>6171</v>
      </c>
      <c r="B88" s="51">
        <v>2310</v>
      </c>
      <c r="C88" s="13" t="s">
        <v>92</v>
      </c>
      <c r="D88" s="45"/>
      <c r="E88" s="47"/>
      <c r="F88" s="46"/>
      <c r="G88" s="48"/>
      <c r="H88" s="48"/>
      <c r="I88" s="48"/>
      <c r="J88" s="48"/>
      <c r="K88" s="46"/>
      <c r="L88" s="49">
        <f>SUM(D88:K88)</f>
        <v>0</v>
      </c>
      <c r="M88" s="50">
        <v>300</v>
      </c>
    </row>
    <row r="89" spans="1:13" ht="13.5">
      <c r="A89" s="9">
        <v>6171</v>
      </c>
      <c r="B89" s="51">
        <v>2322</v>
      </c>
      <c r="C89" s="13" t="s">
        <v>93</v>
      </c>
      <c r="D89" s="45"/>
      <c r="E89" s="47"/>
      <c r="F89" s="46"/>
      <c r="G89" s="48"/>
      <c r="H89" s="48"/>
      <c r="I89" s="48"/>
      <c r="J89" s="48"/>
      <c r="K89" s="46">
        <v>15.3</v>
      </c>
      <c r="L89" s="49">
        <f>SUM(D89:K89)</f>
        <v>15.3</v>
      </c>
      <c r="M89" s="50">
        <v>15396</v>
      </c>
    </row>
    <row r="90" spans="1:13" ht="13.5">
      <c r="A90" s="9">
        <v>6171</v>
      </c>
      <c r="B90" s="10">
        <v>2324</v>
      </c>
      <c r="C90" s="13" t="s">
        <v>94</v>
      </c>
      <c r="D90" s="45">
        <v>25</v>
      </c>
      <c r="E90" s="47"/>
      <c r="F90" s="46"/>
      <c r="G90" s="48"/>
      <c r="H90" s="48"/>
      <c r="I90" s="48"/>
      <c r="J90" s="48">
        <v>45</v>
      </c>
      <c r="K90" s="46">
        <v>47</v>
      </c>
      <c r="L90" s="49">
        <f>SUM(D90:K90)</f>
        <v>117</v>
      </c>
      <c r="M90" s="50">
        <v>117056</v>
      </c>
    </row>
    <row r="91" spans="1:13" ht="13.5">
      <c r="A91" s="9">
        <v>6171</v>
      </c>
      <c r="B91" s="10">
        <v>2329</v>
      </c>
      <c r="C91" s="13" t="s">
        <v>95</v>
      </c>
      <c r="D91" s="45"/>
      <c r="E91" s="47"/>
      <c r="F91" s="46"/>
      <c r="G91" s="48"/>
      <c r="H91" s="48"/>
      <c r="I91" s="48"/>
      <c r="J91" s="48">
        <v>35</v>
      </c>
      <c r="K91" s="46"/>
      <c r="L91" s="49">
        <f>SUM(D91:K91)</f>
        <v>35</v>
      </c>
      <c r="M91" s="50">
        <v>34095</v>
      </c>
    </row>
    <row r="92" spans="1:13" ht="13.5">
      <c r="A92" s="9">
        <v>6310</v>
      </c>
      <c r="B92" s="10">
        <v>2141</v>
      </c>
      <c r="C92" s="13" t="s">
        <v>96</v>
      </c>
      <c r="D92" s="45"/>
      <c r="E92" s="47"/>
      <c r="F92" s="46"/>
      <c r="G92" s="48"/>
      <c r="H92" s="48"/>
      <c r="I92" s="48"/>
      <c r="J92" s="48"/>
      <c r="K92" s="46"/>
      <c r="L92" s="49"/>
      <c r="M92" s="50">
        <v>1288.67</v>
      </c>
    </row>
    <row r="93" spans="1:13" ht="13.5">
      <c r="A93" s="9"/>
      <c r="B93" s="10"/>
      <c r="C93" s="13" t="s">
        <v>97</v>
      </c>
      <c r="D93" s="45">
        <v>30</v>
      </c>
      <c r="E93" s="47"/>
      <c r="F93" s="46"/>
      <c r="G93" s="48"/>
      <c r="H93" s="48"/>
      <c r="I93" s="48"/>
      <c r="J93" s="48"/>
      <c r="K93" s="46">
        <v>50</v>
      </c>
      <c r="L93" s="49">
        <f>SUM(D93:K93)</f>
        <v>80</v>
      </c>
      <c r="M93" s="50">
        <v>82327.73</v>
      </c>
    </row>
    <row r="94" spans="1:13" ht="13.5">
      <c r="A94" s="9">
        <v>6320</v>
      </c>
      <c r="B94" s="51">
        <v>2324</v>
      </c>
      <c r="C94" s="13" t="s">
        <v>98</v>
      </c>
      <c r="D94" s="45"/>
      <c r="E94" s="47"/>
      <c r="F94" s="46"/>
      <c r="G94" s="48"/>
      <c r="H94" s="48"/>
      <c r="I94" s="48"/>
      <c r="J94" s="48">
        <v>9</v>
      </c>
      <c r="K94" s="46"/>
      <c r="L94" s="49">
        <f>SUM(D94:K94)</f>
        <v>9</v>
      </c>
      <c r="M94" s="50">
        <v>9085.05</v>
      </c>
    </row>
    <row r="95" spans="1:13" ht="13.5">
      <c r="A95" s="9">
        <v>6399</v>
      </c>
      <c r="B95" s="10">
        <v>2328</v>
      </c>
      <c r="C95" s="13" t="s">
        <v>99</v>
      </c>
      <c r="D95" s="45"/>
      <c r="E95" s="47"/>
      <c r="F95" s="46"/>
      <c r="G95" s="48"/>
      <c r="H95" s="48"/>
      <c r="I95" s="48"/>
      <c r="J95" s="48"/>
      <c r="K95" s="46"/>
      <c r="L95" s="49"/>
      <c r="M95" s="50">
        <v>0</v>
      </c>
    </row>
    <row r="96" spans="1:13" ht="13.5">
      <c r="A96" s="9"/>
      <c r="B96" s="10">
        <v>2412</v>
      </c>
      <c r="C96" s="13" t="s">
        <v>100</v>
      </c>
      <c r="D96" s="45">
        <v>151.4</v>
      </c>
      <c r="E96" s="47"/>
      <c r="F96" s="46"/>
      <c r="G96" s="48"/>
      <c r="H96" s="48"/>
      <c r="I96" s="48"/>
      <c r="J96" s="48"/>
      <c r="K96" s="46"/>
      <c r="L96" s="49">
        <f>SUM(D96:K96)</f>
        <v>151.4</v>
      </c>
      <c r="M96" s="50">
        <v>151373</v>
      </c>
    </row>
    <row r="97" spans="1:13" ht="13.5">
      <c r="A97" s="9"/>
      <c r="B97" s="10">
        <v>2460</v>
      </c>
      <c r="C97" s="13" t="s">
        <v>101</v>
      </c>
      <c r="D97" s="45">
        <v>199.7</v>
      </c>
      <c r="E97" s="47"/>
      <c r="F97" s="46"/>
      <c r="G97" s="48"/>
      <c r="H97" s="48"/>
      <c r="I97" s="48"/>
      <c r="J97" s="48"/>
      <c r="K97" s="46"/>
      <c r="L97" s="49">
        <f>SUM(D97:K97)</f>
        <v>199.7</v>
      </c>
      <c r="M97" s="50">
        <v>207003</v>
      </c>
    </row>
    <row r="98" spans="1:13" ht="13.5">
      <c r="A98" s="9"/>
      <c r="B98" s="10"/>
      <c r="C98" s="10"/>
      <c r="D98" s="45"/>
      <c r="E98" s="47"/>
      <c r="F98" s="46"/>
      <c r="G98" s="48"/>
      <c r="H98" s="48"/>
      <c r="I98" s="48"/>
      <c r="J98" s="48"/>
      <c r="K98" s="46"/>
      <c r="L98" s="49"/>
      <c r="M98" s="50"/>
    </row>
    <row r="99" spans="1:13" ht="21.75" customHeight="1">
      <c r="A99" s="52" t="s">
        <v>102</v>
      </c>
      <c r="B99" s="72"/>
      <c r="C99" s="72"/>
      <c r="D99" s="53">
        <f>SUM(D33:D98)</f>
        <v>6632.2</v>
      </c>
      <c r="E99" s="56"/>
      <c r="F99" s="55">
        <f aca="true" t="shared" si="6" ref="F99:K99">SUM(F33:F98)</f>
        <v>0</v>
      </c>
      <c r="G99" s="57">
        <f t="shared" si="6"/>
        <v>-10.600000000000001</v>
      </c>
      <c r="H99" s="57">
        <f t="shared" si="6"/>
        <v>5</v>
      </c>
      <c r="I99" s="57">
        <f t="shared" si="6"/>
        <v>125.50000000000001</v>
      </c>
      <c r="J99" s="57">
        <f t="shared" si="6"/>
        <v>638.9</v>
      </c>
      <c r="K99" s="55">
        <f t="shared" si="6"/>
        <v>1603.5</v>
      </c>
      <c r="L99" s="58">
        <f>SUM(D99:K99)</f>
        <v>8994.5</v>
      </c>
      <c r="M99" s="59">
        <f>SUM(M33:M98)</f>
        <v>9029776.07</v>
      </c>
    </row>
    <row r="100" spans="1:13" ht="7.5" customHeight="1">
      <c r="A100" s="60"/>
      <c r="B100" s="61"/>
      <c r="C100" s="61"/>
      <c r="D100" s="73"/>
      <c r="E100" s="74"/>
      <c r="F100" s="75"/>
      <c r="G100" s="76"/>
      <c r="H100" s="76"/>
      <c r="I100" s="76"/>
      <c r="J100" s="76"/>
      <c r="K100" s="75"/>
      <c r="L100" s="77"/>
      <c r="M100" s="78"/>
    </row>
    <row r="101" spans="1:13" ht="15">
      <c r="A101" s="67"/>
      <c r="B101" s="68"/>
      <c r="C101" s="68"/>
      <c r="D101" s="45"/>
      <c r="E101" s="47"/>
      <c r="F101" s="46"/>
      <c r="G101" s="48"/>
      <c r="H101" s="48"/>
      <c r="I101" s="48"/>
      <c r="J101" s="48"/>
      <c r="K101" s="46"/>
      <c r="L101" s="49"/>
      <c r="M101" s="50"/>
    </row>
    <row r="102" spans="1:13" ht="15">
      <c r="A102" s="42" t="s">
        <v>103</v>
      </c>
      <c r="B102" s="79"/>
      <c r="C102" s="79"/>
      <c r="D102" s="45"/>
      <c r="E102" s="47"/>
      <c r="F102" s="46"/>
      <c r="G102" s="48"/>
      <c r="H102" s="48"/>
      <c r="I102" s="48"/>
      <c r="J102" s="48"/>
      <c r="K102" s="46"/>
      <c r="L102" s="49"/>
      <c r="M102" s="50"/>
    </row>
    <row r="103" spans="1:13" ht="15">
      <c r="A103" s="42"/>
      <c r="B103" s="79"/>
      <c r="C103" s="79"/>
      <c r="D103" s="45"/>
      <c r="E103" s="47"/>
      <c r="F103" s="46"/>
      <c r="G103" s="48"/>
      <c r="H103" s="48"/>
      <c r="I103" s="48"/>
      <c r="J103" s="48"/>
      <c r="K103" s="46"/>
      <c r="L103" s="49"/>
      <c r="M103" s="50"/>
    </row>
    <row r="104" spans="1:13" ht="13.5">
      <c r="A104" s="9">
        <v>3612</v>
      </c>
      <c r="B104" s="51">
        <v>3112</v>
      </c>
      <c r="C104" s="13" t="s">
        <v>104</v>
      </c>
      <c r="D104" s="45">
        <v>500</v>
      </c>
      <c r="E104" s="47"/>
      <c r="F104" s="46"/>
      <c r="G104" s="48"/>
      <c r="H104" s="48">
        <v>250</v>
      </c>
      <c r="I104" s="48"/>
      <c r="J104" s="48">
        <v>410.1</v>
      </c>
      <c r="K104" s="46"/>
      <c r="L104" s="49">
        <f aca="true" t="shared" si="7" ref="L104:L111">SUM(D104:K104)</f>
        <v>1160.1</v>
      </c>
      <c r="M104" s="50">
        <v>1160162</v>
      </c>
    </row>
    <row r="105" spans="1:13" ht="13.5">
      <c r="A105" s="9">
        <v>3612</v>
      </c>
      <c r="B105" s="51">
        <v>3121</v>
      </c>
      <c r="C105" s="13" t="s">
        <v>105</v>
      </c>
      <c r="D105" s="45"/>
      <c r="E105" s="47"/>
      <c r="F105" s="46">
        <v>60</v>
      </c>
      <c r="G105" s="48"/>
      <c r="H105" s="48"/>
      <c r="I105" s="48"/>
      <c r="J105" s="48"/>
      <c r="K105" s="46"/>
      <c r="L105" s="49">
        <f>SUM(F105:K105)</f>
        <v>60</v>
      </c>
      <c r="M105" s="50">
        <v>60000</v>
      </c>
    </row>
    <row r="106" spans="1:13" ht="13.5">
      <c r="A106" s="9">
        <v>3633</v>
      </c>
      <c r="B106" s="51">
        <v>3113</v>
      </c>
      <c r="C106" s="13" t="s">
        <v>106</v>
      </c>
      <c r="D106" s="45"/>
      <c r="E106" s="47"/>
      <c r="F106" s="46"/>
      <c r="G106" s="48"/>
      <c r="H106" s="48">
        <v>387.6</v>
      </c>
      <c r="I106" s="48"/>
      <c r="J106" s="48">
        <v>418.2</v>
      </c>
      <c r="K106" s="46"/>
      <c r="L106" s="49">
        <f>SUM(D106:K106)</f>
        <v>805.8</v>
      </c>
      <c r="M106" s="50">
        <v>805800</v>
      </c>
    </row>
    <row r="107" spans="1:13" ht="13.5">
      <c r="A107" s="9">
        <v>3639</v>
      </c>
      <c r="B107" s="10">
        <v>3111</v>
      </c>
      <c r="C107" s="13" t="s">
        <v>107</v>
      </c>
      <c r="D107" s="45"/>
      <c r="E107" s="47"/>
      <c r="F107" s="46"/>
      <c r="G107" s="48"/>
      <c r="H107" s="48"/>
      <c r="I107" s="48">
        <v>226</v>
      </c>
      <c r="J107" s="48"/>
      <c r="K107" s="46">
        <v>107</v>
      </c>
      <c r="L107" s="49">
        <f t="shared" si="7"/>
        <v>333</v>
      </c>
      <c r="M107" s="50">
        <v>333155.59</v>
      </c>
    </row>
    <row r="108" spans="1:13" ht="13.5">
      <c r="A108" s="9"/>
      <c r="B108" s="10"/>
      <c r="C108" s="13" t="s">
        <v>108</v>
      </c>
      <c r="D108" s="45">
        <v>1828.1</v>
      </c>
      <c r="E108" s="47"/>
      <c r="F108" s="46"/>
      <c r="G108" s="48"/>
      <c r="H108" s="48">
        <v>1800</v>
      </c>
      <c r="I108" s="48"/>
      <c r="J108" s="48"/>
      <c r="K108" s="46"/>
      <c r="L108" s="49">
        <f t="shared" si="7"/>
        <v>3628.1</v>
      </c>
      <c r="M108" s="50">
        <v>3633750</v>
      </c>
    </row>
    <row r="109" spans="1:13" ht="13.5">
      <c r="A109" s="9"/>
      <c r="B109" s="10"/>
      <c r="C109" s="13" t="s">
        <v>109</v>
      </c>
      <c r="D109" s="45">
        <v>4110.6</v>
      </c>
      <c r="E109" s="47"/>
      <c r="F109" s="46"/>
      <c r="G109" s="48"/>
      <c r="H109" s="48"/>
      <c r="I109" s="48"/>
      <c r="J109" s="48"/>
      <c r="K109" s="46"/>
      <c r="L109" s="49">
        <f t="shared" si="7"/>
        <v>4110.6</v>
      </c>
      <c r="M109" s="50">
        <v>4110600</v>
      </c>
    </row>
    <row r="110" spans="1:13" ht="13.5">
      <c r="A110" s="9">
        <v>3639</v>
      </c>
      <c r="B110" s="51">
        <v>3121</v>
      </c>
      <c r="C110" s="13" t="s">
        <v>110</v>
      </c>
      <c r="D110" s="45">
        <v>200</v>
      </c>
      <c r="E110" s="47"/>
      <c r="F110" s="46"/>
      <c r="G110" s="48">
        <v>-200</v>
      </c>
      <c r="H110" s="48"/>
      <c r="I110" s="48"/>
      <c r="J110" s="48"/>
      <c r="K110" s="46"/>
      <c r="L110" s="49">
        <f t="shared" si="7"/>
        <v>0</v>
      </c>
      <c r="M110" s="50"/>
    </row>
    <row r="111" spans="1:13" ht="13.5">
      <c r="A111" s="9">
        <v>3745</v>
      </c>
      <c r="B111" s="51">
        <v>3121</v>
      </c>
      <c r="C111" s="13" t="s">
        <v>111</v>
      </c>
      <c r="D111" s="45">
        <v>510</v>
      </c>
      <c r="E111" s="47"/>
      <c r="F111" s="46"/>
      <c r="G111" s="48"/>
      <c r="H111" s="48"/>
      <c r="I111" s="48"/>
      <c r="J111" s="48"/>
      <c r="K111" s="46"/>
      <c r="L111" s="49">
        <f t="shared" si="7"/>
        <v>510</v>
      </c>
      <c r="M111" s="50">
        <v>509461</v>
      </c>
    </row>
    <row r="112" spans="1:13" ht="13.5">
      <c r="A112" s="9"/>
      <c r="B112" s="10"/>
      <c r="C112" s="13"/>
      <c r="D112" s="45"/>
      <c r="E112" s="47"/>
      <c r="F112" s="46"/>
      <c r="G112" s="48"/>
      <c r="H112" s="48"/>
      <c r="I112" s="48"/>
      <c r="J112" s="48"/>
      <c r="K112" s="46"/>
      <c r="L112" s="49"/>
      <c r="M112" s="50"/>
    </row>
    <row r="113" spans="1:13" ht="22.5" customHeight="1">
      <c r="A113" s="52" t="s">
        <v>112</v>
      </c>
      <c r="B113" s="72"/>
      <c r="C113" s="72"/>
      <c r="D113" s="53">
        <f>SUM(D102:D112)</f>
        <v>7148.700000000001</v>
      </c>
      <c r="E113" s="56"/>
      <c r="F113" s="55">
        <f>SUM(F102:F112)</f>
        <v>60</v>
      </c>
      <c r="G113" s="57">
        <f>SUM(G102:G112)</f>
        <v>-200</v>
      </c>
      <c r="H113" s="57">
        <f>SUM(H102:H112)</f>
        <v>2437.6</v>
      </c>
      <c r="I113" s="57">
        <f>SUM(I102:I112)</f>
        <v>226</v>
      </c>
      <c r="J113" s="57">
        <f>SUM(J102:J112)</f>
        <v>828.3</v>
      </c>
      <c r="K113" s="55">
        <f>SUM(K103:K112)</f>
        <v>107</v>
      </c>
      <c r="L113" s="58">
        <f>SUM(D113:K113)</f>
        <v>10607.6</v>
      </c>
      <c r="M113" s="59">
        <f>SUM(M102:M112)</f>
        <v>10612928.59</v>
      </c>
    </row>
    <row r="114" spans="1:13" ht="6.75" customHeight="1">
      <c r="A114" s="60"/>
      <c r="B114" s="61"/>
      <c r="C114" s="61"/>
      <c r="D114" s="73"/>
      <c r="E114" s="74"/>
      <c r="F114" s="75"/>
      <c r="G114" s="76"/>
      <c r="H114" s="76"/>
      <c r="I114" s="76"/>
      <c r="J114" s="76"/>
      <c r="K114" s="75"/>
      <c r="L114" s="77"/>
      <c r="M114" s="78"/>
    </row>
    <row r="115" spans="1:13" ht="15">
      <c r="A115" s="67"/>
      <c r="B115" s="68"/>
      <c r="C115" s="68"/>
      <c r="D115" s="45"/>
      <c r="E115" s="47"/>
      <c r="F115" s="46"/>
      <c r="G115" s="48"/>
      <c r="H115" s="48"/>
      <c r="I115" s="48"/>
      <c r="J115" s="48"/>
      <c r="K115" s="46"/>
      <c r="L115" s="49"/>
      <c r="M115" s="50"/>
    </row>
    <row r="116" spans="1:13" ht="15">
      <c r="A116" s="42" t="s">
        <v>113</v>
      </c>
      <c r="B116" s="79"/>
      <c r="C116" s="79"/>
      <c r="D116" s="45"/>
      <c r="E116" s="47"/>
      <c r="F116" s="46"/>
      <c r="G116" s="48"/>
      <c r="H116" s="48"/>
      <c r="I116" s="48"/>
      <c r="J116" s="48"/>
      <c r="K116" s="46"/>
      <c r="L116" s="49"/>
      <c r="M116" s="50"/>
    </row>
    <row r="117" spans="1:13" ht="13.5">
      <c r="A117" s="9"/>
      <c r="B117" s="10"/>
      <c r="C117" s="10"/>
      <c r="D117" s="45"/>
      <c r="E117" s="47"/>
      <c r="F117" s="46"/>
      <c r="G117" s="48"/>
      <c r="H117" s="48"/>
      <c r="I117" s="48"/>
      <c r="J117" s="48"/>
      <c r="K117" s="46"/>
      <c r="L117" s="49"/>
      <c r="M117" s="50"/>
    </row>
    <row r="118" spans="1:13" ht="13.5">
      <c r="A118" s="9"/>
      <c r="B118" s="10">
        <v>4111</v>
      </c>
      <c r="C118" s="10" t="s">
        <v>114</v>
      </c>
      <c r="D118" s="45"/>
      <c r="E118" s="47"/>
      <c r="F118" s="46"/>
      <c r="G118" s="48"/>
      <c r="H118" s="48">
        <v>169.4</v>
      </c>
      <c r="I118" s="48"/>
      <c r="J118" s="48"/>
      <c r="K118" s="46"/>
      <c r="L118" s="49">
        <f>SUM(D118:K118)</f>
        <v>169.4</v>
      </c>
      <c r="M118" s="50">
        <v>169400</v>
      </c>
    </row>
    <row r="119" spans="1:13" ht="13.5">
      <c r="A119" s="9"/>
      <c r="B119" s="10"/>
      <c r="C119" s="10" t="s">
        <v>115</v>
      </c>
      <c r="D119" s="45"/>
      <c r="E119" s="47"/>
      <c r="F119" s="46"/>
      <c r="G119" s="48"/>
      <c r="H119" s="48"/>
      <c r="I119" s="48"/>
      <c r="J119" s="48"/>
      <c r="K119" s="46">
        <v>173</v>
      </c>
      <c r="L119" s="49">
        <f>SUM(D119:K119)</f>
        <v>173</v>
      </c>
      <c r="M119" s="50">
        <v>173000</v>
      </c>
    </row>
    <row r="120" spans="1:13" ht="13.5">
      <c r="A120" s="9"/>
      <c r="B120" s="10" t="s">
        <v>116</v>
      </c>
      <c r="C120" s="10" t="s">
        <v>117</v>
      </c>
      <c r="D120" s="45"/>
      <c r="E120" s="47"/>
      <c r="F120" s="46"/>
      <c r="G120" s="48"/>
      <c r="H120" s="48"/>
      <c r="I120" s="48"/>
      <c r="J120" s="48"/>
      <c r="K120" s="46">
        <v>20</v>
      </c>
      <c r="L120" s="49">
        <f>SUM(D120:K120)</f>
        <v>20</v>
      </c>
      <c r="M120" s="50">
        <v>19966</v>
      </c>
    </row>
    <row r="121" spans="1:13" ht="13.5">
      <c r="A121" s="9"/>
      <c r="B121" s="10">
        <v>4112</v>
      </c>
      <c r="C121" s="13" t="s">
        <v>118</v>
      </c>
      <c r="D121" s="45">
        <v>5778.6</v>
      </c>
      <c r="E121" s="47"/>
      <c r="F121" s="46"/>
      <c r="G121" s="48"/>
      <c r="H121" s="48"/>
      <c r="I121" s="48"/>
      <c r="J121" s="48"/>
      <c r="K121" s="46"/>
      <c r="L121" s="49">
        <f aca="true" t="shared" si="8" ref="L121:L131">SUM(D121:K121)</f>
        <v>5778.6</v>
      </c>
      <c r="M121" s="50">
        <v>5778589</v>
      </c>
    </row>
    <row r="122" spans="1:13" ht="13.5">
      <c r="A122" s="9"/>
      <c r="B122" s="10">
        <v>4113</v>
      </c>
      <c r="C122" s="13" t="s">
        <v>119</v>
      </c>
      <c r="D122" s="45">
        <v>145.3</v>
      </c>
      <c r="E122" s="47"/>
      <c r="F122" s="46"/>
      <c r="G122" s="48"/>
      <c r="H122" s="48"/>
      <c r="I122" s="48"/>
      <c r="J122" s="48"/>
      <c r="K122" s="46"/>
      <c r="L122" s="49">
        <f t="shared" si="8"/>
        <v>145.3</v>
      </c>
      <c r="M122" s="50">
        <v>145272</v>
      </c>
    </row>
    <row r="123" spans="1:13" ht="13.5">
      <c r="A123" s="9"/>
      <c r="B123" s="10">
        <v>4116</v>
      </c>
      <c r="C123" s="13" t="s">
        <v>120</v>
      </c>
      <c r="D123" s="45">
        <v>1200</v>
      </c>
      <c r="E123" s="47"/>
      <c r="F123" s="46"/>
      <c r="G123" s="48"/>
      <c r="H123" s="48"/>
      <c r="I123" s="48"/>
      <c r="J123" s="48">
        <v>600</v>
      </c>
      <c r="K123" s="46">
        <v>-215</v>
      </c>
      <c r="L123" s="49">
        <f t="shared" si="8"/>
        <v>1585</v>
      </c>
      <c r="M123" s="50">
        <v>1585000</v>
      </c>
    </row>
    <row r="124" spans="1:13" ht="13.5">
      <c r="A124" s="9"/>
      <c r="B124" s="10"/>
      <c r="C124" s="13" t="s">
        <v>121</v>
      </c>
      <c r="D124" s="45"/>
      <c r="E124" s="47"/>
      <c r="F124" s="46"/>
      <c r="G124" s="48">
        <v>1265</v>
      </c>
      <c r="H124" s="48"/>
      <c r="I124" s="48">
        <v>-190</v>
      </c>
      <c r="J124" s="48"/>
      <c r="K124" s="46"/>
      <c r="L124" s="49">
        <f>SUM(D124:K124)</f>
        <v>1075</v>
      </c>
      <c r="M124" s="50">
        <v>1075000</v>
      </c>
    </row>
    <row r="125" spans="1:13" ht="13.5">
      <c r="A125" s="9"/>
      <c r="B125" s="10">
        <v>4121</v>
      </c>
      <c r="C125" s="13" t="s">
        <v>122</v>
      </c>
      <c r="D125" s="45">
        <v>790</v>
      </c>
      <c r="E125" s="47"/>
      <c r="F125" s="46"/>
      <c r="G125" s="48"/>
      <c r="H125" s="48">
        <v>332.3</v>
      </c>
      <c r="I125" s="48">
        <v>3.3</v>
      </c>
      <c r="J125" s="48"/>
      <c r="K125" s="46">
        <v>77.8</v>
      </c>
      <c r="L125" s="49">
        <f t="shared" si="8"/>
        <v>1203.4</v>
      </c>
      <c r="M125" s="50">
        <v>1239972</v>
      </c>
    </row>
    <row r="126" spans="1:13" ht="13.5">
      <c r="A126" s="9"/>
      <c r="B126" s="10"/>
      <c r="C126" s="13" t="s">
        <v>123</v>
      </c>
      <c r="D126" s="45">
        <v>153</v>
      </c>
      <c r="E126" s="47"/>
      <c r="F126" s="46"/>
      <c r="G126" s="48"/>
      <c r="H126" s="48">
        <v>31.8</v>
      </c>
      <c r="I126" s="48"/>
      <c r="J126" s="48"/>
      <c r="K126" s="46"/>
      <c r="L126" s="49">
        <f t="shared" si="8"/>
        <v>184.8</v>
      </c>
      <c r="M126" s="50">
        <v>157833</v>
      </c>
    </row>
    <row r="127" spans="1:13" ht="13.5">
      <c r="A127" s="9"/>
      <c r="B127" s="10"/>
      <c r="C127" s="13" t="s">
        <v>124</v>
      </c>
      <c r="D127" s="45">
        <v>7</v>
      </c>
      <c r="E127" s="47"/>
      <c r="F127" s="46"/>
      <c r="G127" s="48"/>
      <c r="H127" s="48">
        <v>0.1</v>
      </c>
      <c r="I127" s="48"/>
      <c r="J127" s="48"/>
      <c r="K127" s="46"/>
      <c r="L127" s="49">
        <f t="shared" si="8"/>
        <v>7.1</v>
      </c>
      <c r="M127" s="50">
        <v>7136</v>
      </c>
    </row>
    <row r="128" spans="1:13" ht="13.5">
      <c r="A128" s="9"/>
      <c r="B128" s="10"/>
      <c r="C128" s="13" t="s">
        <v>125</v>
      </c>
      <c r="D128" s="45">
        <v>24</v>
      </c>
      <c r="E128" s="47"/>
      <c r="F128" s="46"/>
      <c r="G128" s="48"/>
      <c r="H128" s="48">
        <v>2.8</v>
      </c>
      <c r="I128" s="48">
        <v>0.4</v>
      </c>
      <c r="J128" s="48"/>
      <c r="K128" s="46"/>
      <c r="L128" s="49">
        <f t="shared" si="8"/>
        <v>27.2</v>
      </c>
      <c r="M128" s="50">
        <v>27376</v>
      </c>
    </row>
    <row r="129" spans="1:13" ht="13.5">
      <c r="A129" s="9"/>
      <c r="B129" s="10"/>
      <c r="C129" s="13" t="s">
        <v>126</v>
      </c>
      <c r="D129" s="45"/>
      <c r="E129" s="47"/>
      <c r="F129" s="46"/>
      <c r="G129" s="48">
        <v>4</v>
      </c>
      <c r="H129" s="48"/>
      <c r="I129" s="48">
        <v>1</v>
      </c>
      <c r="J129" s="48"/>
      <c r="K129" s="46">
        <v>4</v>
      </c>
      <c r="L129" s="49">
        <f t="shared" si="8"/>
        <v>9</v>
      </c>
      <c r="M129" s="50">
        <v>9000</v>
      </c>
    </row>
    <row r="130" spans="1:13" ht="13.5">
      <c r="A130" s="9"/>
      <c r="B130" s="10">
        <v>4121</v>
      </c>
      <c r="C130" s="13" t="s">
        <v>127</v>
      </c>
      <c r="D130" s="45">
        <v>70</v>
      </c>
      <c r="E130" s="47"/>
      <c r="F130" s="46"/>
      <c r="G130" s="48"/>
      <c r="H130" s="48"/>
      <c r="I130" s="48"/>
      <c r="J130" s="48"/>
      <c r="K130" s="46"/>
      <c r="L130" s="49">
        <f>SUM(D130:K130)</f>
        <v>70</v>
      </c>
      <c r="M130" s="50">
        <v>70000</v>
      </c>
    </row>
    <row r="131" spans="1:13" ht="13.5">
      <c r="A131" s="9"/>
      <c r="B131" s="10">
        <v>4122</v>
      </c>
      <c r="C131" s="13" t="s">
        <v>128</v>
      </c>
      <c r="D131" s="45"/>
      <c r="E131" s="47"/>
      <c r="F131" s="46"/>
      <c r="G131" s="48">
        <v>270</v>
      </c>
      <c r="H131" s="48"/>
      <c r="I131" s="48"/>
      <c r="J131" s="48"/>
      <c r="K131" s="46"/>
      <c r="L131" s="49">
        <f t="shared" si="8"/>
        <v>270</v>
      </c>
      <c r="M131" s="50">
        <v>270000</v>
      </c>
    </row>
    <row r="132" spans="1:13" ht="13.5">
      <c r="A132" s="9"/>
      <c r="B132" s="10"/>
      <c r="C132" s="13" t="s">
        <v>129</v>
      </c>
      <c r="D132" s="45"/>
      <c r="E132" s="47"/>
      <c r="F132" s="46"/>
      <c r="G132" s="48">
        <v>118.7</v>
      </c>
      <c r="H132" s="48">
        <v>-118.7</v>
      </c>
      <c r="I132" s="48"/>
      <c r="J132" s="48"/>
      <c r="K132" s="46"/>
      <c r="L132" s="49">
        <f>SUM(D132:K132)</f>
        <v>0</v>
      </c>
      <c r="M132" s="50"/>
    </row>
    <row r="133" spans="1:13" ht="13.5">
      <c r="A133" s="9"/>
      <c r="B133" s="10"/>
      <c r="C133" s="13" t="s">
        <v>130</v>
      </c>
      <c r="D133" s="45"/>
      <c r="E133" s="47"/>
      <c r="F133" s="46"/>
      <c r="G133" s="48"/>
      <c r="H133" s="48">
        <v>28</v>
      </c>
      <c r="I133" s="48"/>
      <c r="J133" s="48"/>
      <c r="K133" s="46">
        <v>20.2</v>
      </c>
      <c r="L133" s="49">
        <f>SUM(D133:K133)</f>
        <v>48.2</v>
      </c>
      <c r="M133" s="50">
        <v>48200</v>
      </c>
    </row>
    <row r="134" spans="1:13" ht="13.5">
      <c r="A134" s="9"/>
      <c r="B134" s="10"/>
      <c r="C134" s="13" t="s">
        <v>131</v>
      </c>
      <c r="D134" s="45"/>
      <c r="E134" s="47"/>
      <c r="F134" s="46"/>
      <c r="G134" s="48"/>
      <c r="H134" s="48">
        <v>161</v>
      </c>
      <c r="I134" s="48"/>
      <c r="J134" s="48"/>
      <c r="K134" s="46"/>
      <c r="L134" s="49">
        <f>SUM(D134:K134)</f>
        <v>161</v>
      </c>
      <c r="M134" s="50">
        <v>161000</v>
      </c>
    </row>
    <row r="135" spans="1:13" ht="13.5">
      <c r="A135" s="9"/>
      <c r="B135" s="10"/>
      <c r="C135" s="13" t="s">
        <v>132</v>
      </c>
      <c r="D135" s="45"/>
      <c r="E135" s="47"/>
      <c r="F135" s="46"/>
      <c r="G135" s="48"/>
      <c r="H135" s="48">
        <v>69</v>
      </c>
      <c r="I135" s="48"/>
      <c r="J135" s="48"/>
      <c r="K135" s="46"/>
      <c r="L135" s="49">
        <f>SUM(D135:K135)</f>
        <v>69</v>
      </c>
      <c r="M135" s="50">
        <v>68970</v>
      </c>
    </row>
    <row r="136" spans="1:13" ht="13.5">
      <c r="A136" s="9"/>
      <c r="B136" s="10"/>
      <c r="C136" s="13" t="s">
        <v>133</v>
      </c>
      <c r="D136" s="45"/>
      <c r="E136" s="47"/>
      <c r="F136" s="46"/>
      <c r="G136" s="48"/>
      <c r="H136" s="48"/>
      <c r="I136" s="48"/>
      <c r="J136" s="48"/>
      <c r="K136" s="46"/>
      <c r="L136" s="49"/>
      <c r="M136" s="50"/>
    </row>
    <row r="137" spans="1:13" ht="13.5">
      <c r="A137" s="9"/>
      <c r="B137" s="10"/>
      <c r="C137" s="13" t="s">
        <v>134</v>
      </c>
      <c r="D137" s="45"/>
      <c r="E137" s="47"/>
      <c r="F137" s="46"/>
      <c r="G137" s="48"/>
      <c r="H137" s="48"/>
      <c r="I137" s="48"/>
      <c r="J137" s="48">
        <v>143.8</v>
      </c>
      <c r="K137" s="46"/>
      <c r="L137" s="49">
        <f aca="true" t="shared" si="9" ref="L137:L143">SUM(D137:K137)</f>
        <v>143.8</v>
      </c>
      <c r="M137" s="50">
        <v>143752</v>
      </c>
    </row>
    <row r="138" spans="1:13" ht="13.5">
      <c r="A138" s="9"/>
      <c r="B138" s="10"/>
      <c r="C138" s="13" t="s">
        <v>135</v>
      </c>
      <c r="D138" s="45"/>
      <c r="E138" s="47"/>
      <c r="F138" s="46"/>
      <c r="G138" s="48"/>
      <c r="H138" s="48"/>
      <c r="I138" s="48"/>
      <c r="J138" s="48">
        <v>14.2</v>
      </c>
      <c r="K138" s="46"/>
      <c r="L138" s="49">
        <f t="shared" si="9"/>
        <v>14.2</v>
      </c>
      <c r="M138" s="50">
        <v>14238</v>
      </c>
    </row>
    <row r="139" spans="1:13" ht="13.5">
      <c r="A139" s="9"/>
      <c r="B139" s="10"/>
      <c r="C139" s="13" t="s">
        <v>136</v>
      </c>
      <c r="D139" s="45"/>
      <c r="E139" s="47"/>
      <c r="F139" s="46"/>
      <c r="G139" s="48"/>
      <c r="H139" s="48"/>
      <c r="I139" s="48"/>
      <c r="J139" s="48"/>
      <c r="K139" s="46">
        <v>288.3</v>
      </c>
      <c r="L139" s="49">
        <f t="shared" si="9"/>
        <v>288.3</v>
      </c>
      <c r="M139" s="50">
        <v>288226.84</v>
      </c>
    </row>
    <row r="140" spans="1:13" ht="13.5">
      <c r="A140" s="9"/>
      <c r="B140" s="10"/>
      <c r="C140" s="13" t="s">
        <v>137</v>
      </c>
      <c r="D140" s="45"/>
      <c r="E140" s="47"/>
      <c r="F140" s="46"/>
      <c r="G140" s="48"/>
      <c r="H140" s="48"/>
      <c r="I140" s="48"/>
      <c r="J140" s="48"/>
      <c r="K140" s="46">
        <v>496.8</v>
      </c>
      <c r="L140" s="49">
        <f t="shared" si="9"/>
        <v>496.8</v>
      </c>
      <c r="M140" s="50">
        <v>496808.52</v>
      </c>
    </row>
    <row r="141" spans="1:13" ht="13.5">
      <c r="A141" s="9"/>
      <c r="B141" s="10"/>
      <c r="C141" s="13" t="s">
        <v>138</v>
      </c>
      <c r="D141" s="45"/>
      <c r="E141" s="47"/>
      <c r="F141" s="46"/>
      <c r="G141" s="48"/>
      <c r="H141" s="48"/>
      <c r="I141" s="48"/>
      <c r="J141" s="48"/>
      <c r="K141" s="46">
        <v>50</v>
      </c>
      <c r="L141" s="49">
        <f t="shared" si="9"/>
        <v>50</v>
      </c>
      <c r="M141" s="50">
        <v>50000</v>
      </c>
    </row>
    <row r="142" spans="1:13" ht="13.5">
      <c r="A142" s="9"/>
      <c r="B142" s="10"/>
      <c r="C142" s="13" t="s">
        <v>139</v>
      </c>
      <c r="D142" s="45"/>
      <c r="E142" s="47"/>
      <c r="F142" s="46"/>
      <c r="G142" s="48"/>
      <c r="H142" s="48"/>
      <c r="I142" s="48"/>
      <c r="J142" s="48"/>
      <c r="K142" s="46">
        <v>60</v>
      </c>
      <c r="L142" s="49">
        <f t="shared" si="9"/>
        <v>60</v>
      </c>
      <c r="M142" s="50">
        <v>60000</v>
      </c>
    </row>
    <row r="143" spans="1:13" ht="13.5">
      <c r="A143" s="9"/>
      <c r="B143" s="10">
        <v>4123</v>
      </c>
      <c r="C143" s="13" t="s">
        <v>140</v>
      </c>
      <c r="D143" s="45"/>
      <c r="E143" s="47"/>
      <c r="F143" s="46"/>
      <c r="G143" s="48"/>
      <c r="H143" s="48"/>
      <c r="I143" s="48"/>
      <c r="J143" s="48">
        <v>1343.8</v>
      </c>
      <c r="K143" s="46">
        <v>-50.1</v>
      </c>
      <c r="L143" s="49">
        <f t="shared" si="9"/>
        <v>1293.7</v>
      </c>
      <c r="M143" s="50">
        <v>1293652.38</v>
      </c>
    </row>
    <row r="144" spans="1:13" ht="13.5">
      <c r="A144" s="9"/>
      <c r="B144" s="10"/>
      <c r="C144" s="13" t="s">
        <v>141</v>
      </c>
      <c r="D144" s="45"/>
      <c r="E144" s="47"/>
      <c r="F144" s="46"/>
      <c r="G144" s="48"/>
      <c r="H144" s="48"/>
      <c r="I144" s="48"/>
      <c r="J144" s="48"/>
      <c r="K144" s="46"/>
      <c r="L144" s="49"/>
      <c r="M144" s="50"/>
    </row>
    <row r="145" spans="1:13" ht="13.5">
      <c r="A145" s="9"/>
      <c r="B145" s="10"/>
      <c r="C145" s="13" t="s">
        <v>142</v>
      </c>
      <c r="D145" s="45"/>
      <c r="E145" s="47"/>
      <c r="F145" s="46"/>
      <c r="G145" s="48"/>
      <c r="H145" s="48"/>
      <c r="I145" s="48"/>
      <c r="J145" s="48"/>
      <c r="K145" s="46"/>
      <c r="L145" s="49"/>
      <c r="M145" s="50"/>
    </row>
    <row r="146" spans="1:13" ht="13.5">
      <c r="A146" s="9"/>
      <c r="B146" s="10">
        <v>4131</v>
      </c>
      <c r="C146" s="13" t="s">
        <v>143</v>
      </c>
      <c r="D146" s="45">
        <v>2000</v>
      </c>
      <c r="E146" s="47"/>
      <c r="F146" s="46"/>
      <c r="G146" s="48">
        <v>1398.4</v>
      </c>
      <c r="H146" s="48"/>
      <c r="I146" s="48">
        <v>200</v>
      </c>
      <c r="J146" s="48">
        <v>600</v>
      </c>
      <c r="K146" s="46"/>
      <c r="L146" s="49">
        <f>SUM(D146:K146)</f>
        <v>4198.4</v>
      </c>
      <c r="M146" s="50">
        <v>4198400</v>
      </c>
    </row>
    <row r="147" spans="1:13" ht="13.5">
      <c r="A147" s="9"/>
      <c r="B147" s="51">
        <v>4131</v>
      </c>
      <c r="C147" s="13" t="s">
        <v>144</v>
      </c>
      <c r="D147" s="45">
        <v>298</v>
      </c>
      <c r="E147" s="47"/>
      <c r="F147" s="46"/>
      <c r="G147" s="48">
        <v>-211.4</v>
      </c>
      <c r="H147" s="48"/>
      <c r="I147" s="48"/>
      <c r="J147" s="48"/>
      <c r="K147" s="46"/>
      <c r="L147" s="49">
        <f>SUM(D147:K147)</f>
        <v>86.6</v>
      </c>
      <c r="M147" s="50">
        <v>86600</v>
      </c>
    </row>
    <row r="148" spans="1:13" ht="13.5">
      <c r="A148" s="9"/>
      <c r="B148" s="51">
        <v>4131</v>
      </c>
      <c r="C148" s="13" t="s">
        <v>145</v>
      </c>
      <c r="D148" s="45"/>
      <c r="E148" s="47"/>
      <c r="F148" s="46"/>
      <c r="G148" s="48"/>
      <c r="H148" s="48"/>
      <c r="I148" s="48"/>
      <c r="J148" s="48">
        <v>850.5</v>
      </c>
      <c r="K148" s="46"/>
      <c r="L148" s="49">
        <f>SUM(D148:K148)</f>
        <v>850.5</v>
      </c>
      <c r="M148" s="50">
        <v>850500</v>
      </c>
    </row>
    <row r="149" spans="1:13" ht="13.5">
      <c r="A149" s="9"/>
      <c r="B149" s="51"/>
      <c r="C149" s="13" t="s">
        <v>146</v>
      </c>
      <c r="D149" s="45"/>
      <c r="E149" s="47"/>
      <c r="F149" s="46"/>
      <c r="G149" s="48"/>
      <c r="H149" s="48"/>
      <c r="I149" s="48"/>
      <c r="J149" s="48"/>
      <c r="K149" s="46"/>
      <c r="L149" s="49"/>
      <c r="M149" s="50"/>
    </row>
    <row r="150" spans="1:13" ht="13.5">
      <c r="A150" s="9"/>
      <c r="B150" s="10">
        <v>4222</v>
      </c>
      <c r="C150" s="13" t="s">
        <v>147</v>
      </c>
      <c r="D150" s="45"/>
      <c r="E150" s="47"/>
      <c r="F150" s="46"/>
      <c r="G150" s="48"/>
      <c r="H150" s="48">
        <v>118.7</v>
      </c>
      <c r="I150" s="48"/>
      <c r="J150" s="48"/>
      <c r="K150" s="46">
        <v>-0.2</v>
      </c>
      <c r="L150" s="49">
        <f>SUM(D150:K150)</f>
        <v>118.5</v>
      </c>
      <c r="M150" s="50">
        <v>118464</v>
      </c>
    </row>
    <row r="151" spans="1:13" ht="13.5">
      <c r="A151" s="9"/>
      <c r="B151" s="51">
        <v>4223</v>
      </c>
      <c r="C151" s="13" t="s">
        <v>148</v>
      </c>
      <c r="D151" s="45"/>
      <c r="E151" s="47"/>
      <c r="F151" s="46"/>
      <c r="G151" s="48"/>
      <c r="H151" s="48"/>
      <c r="I151" s="48"/>
      <c r="J151" s="48">
        <v>14280.3</v>
      </c>
      <c r="K151" s="46">
        <v>50.1</v>
      </c>
      <c r="L151" s="49">
        <f>SUM(D151:K151)</f>
        <v>14330.4</v>
      </c>
      <c r="M151" s="50">
        <v>14330430.2</v>
      </c>
    </row>
    <row r="152" spans="1:13" ht="13.5">
      <c r="A152" s="9"/>
      <c r="B152" s="10"/>
      <c r="C152" s="13" t="s">
        <v>141</v>
      </c>
      <c r="D152" s="45"/>
      <c r="E152" s="47"/>
      <c r="F152" s="46"/>
      <c r="G152" s="48"/>
      <c r="H152" s="48"/>
      <c r="I152" s="48"/>
      <c r="J152" s="48"/>
      <c r="K152" s="46"/>
      <c r="L152" s="49"/>
      <c r="M152" s="50"/>
    </row>
    <row r="153" spans="1:13" ht="13.5">
      <c r="A153" s="9"/>
      <c r="B153" s="10"/>
      <c r="C153" s="13" t="s">
        <v>142</v>
      </c>
      <c r="D153" s="45"/>
      <c r="E153" s="47"/>
      <c r="F153" s="46"/>
      <c r="G153" s="48"/>
      <c r="H153" s="48"/>
      <c r="I153" s="48"/>
      <c r="J153" s="48"/>
      <c r="K153" s="46"/>
      <c r="L153" s="49"/>
      <c r="M153" s="50"/>
    </row>
    <row r="154" spans="1:13" ht="13.5">
      <c r="A154" s="9"/>
      <c r="B154" s="10"/>
      <c r="C154" s="13"/>
      <c r="D154" s="45"/>
      <c r="E154" s="47"/>
      <c r="F154" s="46"/>
      <c r="G154" s="48"/>
      <c r="H154" s="48"/>
      <c r="I154" s="48"/>
      <c r="J154" s="48"/>
      <c r="K154" s="46"/>
      <c r="L154" s="49"/>
      <c r="M154" s="50"/>
    </row>
    <row r="155" spans="1:13" ht="13.5">
      <c r="A155" s="9"/>
      <c r="B155" s="10"/>
      <c r="C155" s="10" t="s">
        <v>149</v>
      </c>
      <c r="D155" s="45"/>
      <c r="E155" s="47"/>
      <c r="F155" s="46"/>
      <c r="G155" s="48"/>
      <c r="H155" s="48"/>
      <c r="I155" s="48"/>
      <c r="J155" s="48"/>
      <c r="K155" s="46"/>
      <c r="L155" s="49"/>
      <c r="M155" s="50"/>
    </row>
    <row r="156" spans="1:13" ht="25.5" customHeight="1">
      <c r="A156" s="52" t="s">
        <v>150</v>
      </c>
      <c r="B156" s="72"/>
      <c r="C156" s="72"/>
      <c r="D156" s="53">
        <f>SUM(D121:D155)</f>
        <v>10465.900000000001</v>
      </c>
      <c r="E156" s="56"/>
      <c r="F156" s="55">
        <f>SUM(F121:F155)</f>
        <v>0</v>
      </c>
      <c r="G156" s="57">
        <f>SUM(G117:G155)</f>
        <v>2844.7</v>
      </c>
      <c r="H156" s="57">
        <f>SUM(H116:H155)</f>
        <v>794.4000000000001</v>
      </c>
      <c r="I156" s="57">
        <f>SUM(I121:I155)</f>
        <v>14.699999999999989</v>
      </c>
      <c r="J156" s="57">
        <f>SUM(J121:J155)</f>
        <v>17832.6</v>
      </c>
      <c r="K156" s="55">
        <f>SUM(K116:K155)</f>
        <v>974.9</v>
      </c>
      <c r="L156" s="58">
        <f>SUM(D156:K156)</f>
        <v>32927.2</v>
      </c>
      <c r="M156" s="59">
        <f>SUM(M116:M155)</f>
        <v>32936785.939999998</v>
      </c>
    </row>
    <row r="157" spans="1:13" ht="5.25" customHeight="1">
      <c r="A157" s="60"/>
      <c r="B157" s="61"/>
      <c r="C157" s="61"/>
      <c r="D157" s="73"/>
      <c r="E157" s="74"/>
      <c r="F157" s="75"/>
      <c r="G157" s="76"/>
      <c r="H157" s="76"/>
      <c r="I157" s="76"/>
      <c r="J157" s="76"/>
      <c r="K157" s="75"/>
      <c r="L157" s="77"/>
      <c r="M157" s="78"/>
    </row>
    <row r="158" spans="1:13" ht="24.75" customHeight="1">
      <c r="A158" s="80" t="s">
        <v>151</v>
      </c>
      <c r="B158" s="81"/>
      <c r="C158" s="81"/>
      <c r="D158" s="82">
        <f>SUM(D28+D99+D113+D156)</f>
        <v>68658.6</v>
      </c>
      <c r="E158" s="83"/>
      <c r="F158" s="84">
        <f aca="true" t="shared" si="10" ref="F158:K158">SUM(F28+F99+F113+F156)</f>
        <v>60</v>
      </c>
      <c r="G158" s="85">
        <f t="shared" si="10"/>
        <v>2775.1</v>
      </c>
      <c r="H158" s="85">
        <f t="shared" si="10"/>
        <v>3237</v>
      </c>
      <c r="I158" s="85">
        <f t="shared" si="10"/>
        <v>366.2</v>
      </c>
      <c r="J158" s="85">
        <f t="shared" si="10"/>
        <v>21094.399999999998</v>
      </c>
      <c r="K158" s="86">
        <f t="shared" si="10"/>
        <v>7199.9</v>
      </c>
      <c r="L158" s="87">
        <f>SUM(D158:K158)</f>
        <v>103391.20000000001</v>
      </c>
      <c r="M158" s="88">
        <f>SUM(M28+M99+M113+M156)</f>
        <v>103459805.39999999</v>
      </c>
    </row>
    <row r="159" spans="1:13" ht="5.25" customHeight="1">
      <c r="A159" s="89"/>
      <c r="B159" s="18"/>
      <c r="C159" s="18"/>
      <c r="D159" s="73"/>
      <c r="E159" s="74"/>
      <c r="F159" s="75"/>
      <c r="G159" s="76"/>
      <c r="H159" s="76"/>
      <c r="I159" s="76"/>
      <c r="J159" s="76"/>
      <c r="K159" s="75"/>
      <c r="L159" s="77"/>
      <c r="M159" s="78"/>
    </row>
    <row r="160" spans="1:13" ht="15">
      <c r="A160" s="67"/>
      <c r="B160" s="68"/>
      <c r="C160" s="68"/>
      <c r="D160" s="45"/>
      <c r="E160" s="47"/>
      <c r="F160" s="46"/>
      <c r="G160" s="48"/>
      <c r="H160" s="48"/>
      <c r="I160" s="48"/>
      <c r="J160" s="48"/>
      <c r="K160" s="46"/>
      <c r="L160" s="49"/>
      <c r="M160" s="50"/>
    </row>
    <row r="161" spans="1:13" ht="15">
      <c r="A161" s="42" t="s">
        <v>152</v>
      </c>
      <c r="B161" s="79"/>
      <c r="C161" s="79"/>
      <c r="D161" s="45"/>
      <c r="E161" s="47"/>
      <c r="F161" s="46"/>
      <c r="G161" s="48"/>
      <c r="H161" s="48"/>
      <c r="I161" s="48"/>
      <c r="J161" s="48"/>
      <c r="K161" s="46"/>
      <c r="L161" s="49"/>
      <c r="M161" s="50"/>
    </row>
    <row r="162" spans="1:13" ht="13.5">
      <c r="A162" s="9"/>
      <c r="B162" s="10"/>
      <c r="C162" s="10"/>
      <c r="D162" s="45"/>
      <c r="E162" s="47"/>
      <c r="F162" s="46"/>
      <c r="G162" s="48"/>
      <c r="H162" s="48"/>
      <c r="I162" s="48"/>
      <c r="J162" s="48"/>
      <c r="K162" s="46"/>
      <c r="L162" s="49"/>
      <c r="M162" s="50"/>
    </row>
    <row r="163" spans="1:13" ht="13.5">
      <c r="A163" s="9"/>
      <c r="B163" s="90">
        <v>8113</v>
      </c>
      <c r="C163" s="13" t="s">
        <v>153</v>
      </c>
      <c r="D163" s="45">
        <v>17000</v>
      </c>
      <c r="E163" s="47"/>
      <c r="F163" s="46"/>
      <c r="G163" s="48"/>
      <c r="H163" s="48"/>
      <c r="I163" s="48"/>
      <c r="J163" s="48"/>
      <c r="K163" s="46"/>
      <c r="L163" s="49">
        <f>SUM(D163:K163)</f>
        <v>17000</v>
      </c>
      <c r="M163" s="50">
        <v>17000000</v>
      </c>
    </row>
    <row r="164" spans="1:13" s="91" customFormat="1" ht="13.5">
      <c r="A164" s="24"/>
      <c r="B164" s="90">
        <v>8114</v>
      </c>
      <c r="C164" s="13" t="s">
        <v>154</v>
      </c>
      <c r="D164" s="45"/>
      <c r="E164" s="47"/>
      <c r="F164" s="46"/>
      <c r="G164" s="48"/>
      <c r="H164" s="48"/>
      <c r="I164" s="48"/>
      <c r="J164" s="48">
        <v>-17000</v>
      </c>
      <c r="K164" s="46"/>
      <c r="L164" s="49">
        <f>SUM(D164:K164)</f>
        <v>-17000</v>
      </c>
      <c r="M164" s="50">
        <v>-17000000</v>
      </c>
    </row>
    <row r="165" spans="1:13" ht="13.5">
      <c r="A165" s="9"/>
      <c r="B165" s="10">
        <v>8115</v>
      </c>
      <c r="C165" s="13" t="s">
        <v>155</v>
      </c>
      <c r="D165" s="45">
        <v>6800.3</v>
      </c>
      <c r="E165" s="47"/>
      <c r="F165" s="46">
        <v>221</v>
      </c>
      <c r="G165" s="48">
        <v>116.3</v>
      </c>
      <c r="H165" s="48">
        <v>300</v>
      </c>
      <c r="I165" s="48">
        <v>276.8</v>
      </c>
      <c r="J165" s="48">
        <v>206.2</v>
      </c>
      <c r="K165" s="46">
        <v>-8507.4</v>
      </c>
      <c r="L165" s="49">
        <f>SUM(D165:K165)</f>
        <v>-586.7999999999993</v>
      </c>
      <c r="M165" s="50">
        <v>-3695901.78</v>
      </c>
    </row>
    <row r="166" spans="1:13" ht="13.5">
      <c r="A166" s="9"/>
      <c r="B166" s="10"/>
      <c r="C166" s="13" t="s">
        <v>156</v>
      </c>
      <c r="D166" s="45"/>
      <c r="E166" s="47"/>
      <c r="F166" s="46"/>
      <c r="G166" s="48"/>
      <c r="H166" s="48"/>
      <c r="I166" s="48"/>
      <c r="J166" s="48"/>
      <c r="K166" s="46"/>
      <c r="L166" s="49"/>
      <c r="M166" s="50"/>
    </row>
    <row r="167" spans="1:13" ht="13.5">
      <c r="A167" s="9"/>
      <c r="B167" s="10">
        <v>8124</v>
      </c>
      <c r="C167" s="13" t="s">
        <v>157</v>
      </c>
      <c r="D167" s="45"/>
      <c r="E167" s="47"/>
      <c r="F167" s="46"/>
      <c r="G167" s="48"/>
      <c r="H167" s="48"/>
      <c r="I167" s="48"/>
      <c r="J167" s="48"/>
      <c r="K167" s="46"/>
      <c r="L167" s="49"/>
      <c r="M167" s="50"/>
    </row>
    <row r="168" spans="1:13" ht="13.5">
      <c r="A168" s="9"/>
      <c r="B168" s="10"/>
      <c r="C168" s="13" t="s">
        <v>158</v>
      </c>
      <c r="D168" s="45">
        <v>-47.2</v>
      </c>
      <c r="E168" s="47"/>
      <c r="F168" s="46"/>
      <c r="G168" s="48"/>
      <c r="H168" s="48"/>
      <c r="I168" s="48"/>
      <c r="J168" s="48"/>
      <c r="K168" s="46">
        <v>2.4</v>
      </c>
      <c r="L168" s="49">
        <f>SUM(D168:K168)</f>
        <v>-44.800000000000004</v>
      </c>
      <c r="M168" s="50">
        <v>-44720.4</v>
      </c>
    </row>
    <row r="169" spans="1:15" ht="13.5">
      <c r="A169" s="9"/>
      <c r="B169" s="10"/>
      <c r="C169" s="13" t="s">
        <v>159</v>
      </c>
      <c r="D169" s="45">
        <v>-56</v>
      </c>
      <c r="E169" s="47"/>
      <c r="F169" s="46"/>
      <c r="G169" s="48"/>
      <c r="H169" s="48"/>
      <c r="I169" s="48"/>
      <c r="J169" s="48"/>
      <c r="K169" s="46"/>
      <c r="L169" s="49">
        <f>SUM(D169:K169)</f>
        <v>-56</v>
      </c>
      <c r="M169" s="50">
        <v>-51898.69</v>
      </c>
      <c r="O169" s="1"/>
    </row>
    <row r="170" spans="1:13" ht="13.5">
      <c r="A170" s="9"/>
      <c r="B170" s="10"/>
      <c r="C170" s="13" t="s">
        <v>160</v>
      </c>
      <c r="D170" s="45">
        <v>-160.8</v>
      </c>
      <c r="E170" s="47"/>
      <c r="F170" s="46"/>
      <c r="G170" s="48"/>
      <c r="H170" s="48"/>
      <c r="I170" s="48"/>
      <c r="J170" s="48"/>
      <c r="K170" s="46"/>
      <c r="L170" s="49">
        <f>SUM(D170:K170)</f>
        <v>-160.8</v>
      </c>
      <c r="M170" s="50">
        <v>-160800</v>
      </c>
    </row>
    <row r="171" spans="1:13" ht="13.5">
      <c r="A171" s="9"/>
      <c r="B171" s="10"/>
      <c r="C171" s="13" t="s">
        <v>161</v>
      </c>
      <c r="D171" s="45">
        <v>-880.8</v>
      </c>
      <c r="E171" s="47"/>
      <c r="F171" s="46"/>
      <c r="G171" s="48"/>
      <c r="H171" s="48"/>
      <c r="I171" s="48"/>
      <c r="J171" s="48"/>
      <c r="K171" s="46"/>
      <c r="L171" s="49">
        <f>SUM(D171:K171)</f>
        <v>-880.8</v>
      </c>
      <c r="M171" s="50">
        <v>-880800</v>
      </c>
    </row>
    <row r="172" spans="1:13" ht="13.5">
      <c r="A172" s="9"/>
      <c r="B172" s="10"/>
      <c r="C172" s="13" t="s">
        <v>162</v>
      </c>
      <c r="D172" s="45">
        <v>-600</v>
      </c>
      <c r="E172" s="47"/>
      <c r="F172" s="46"/>
      <c r="G172" s="48"/>
      <c r="H172" s="48"/>
      <c r="I172" s="48"/>
      <c r="J172" s="48"/>
      <c r="K172" s="46"/>
      <c r="L172" s="49">
        <f>SUM(D172:K172)</f>
        <v>-600</v>
      </c>
      <c r="M172" s="50">
        <v>-600000</v>
      </c>
    </row>
    <row r="173" spans="1:13" ht="13.5">
      <c r="A173" s="9"/>
      <c r="B173" s="10"/>
      <c r="C173" s="10"/>
      <c r="D173" s="45"/>
      <c r="E173" s="47"/>
      <c r="F173" s="46"/>
      <c r="G173" s="48"/>
      <c r="H173" s="48"/>
      <c r="I173" s="48"/>
      <c r="J173" s="48"/>
      <c r="K173" s="46"/>
      <c r="L173" s="49"/>
      <c r="M173" s="50"/>
    </row>
    <row r="174" spans="1:13" ht="25.5" customHeight="1">
      <c r="A174" s="52" t="s">
        <v>163</v>
      </c>
      <c r="B174" s="92"/>
      <c r="C174" s="92"/>
      <c r="D174" s="53">
        <f>SUM(D162:D173)</f>
        <v>22055.5</v>
      </c>
      <c r="E174" s="56"/>
      <c r="F174" s="55">
        <f>SUM(F165:F173)</f>
        <v>221</v>
      </c>
      <c r="G174" s="57">
        <f>SUM(G162:G173)</f>
        <v>116.3</v>
      </c>
      <c r="H174" s="57">
        <f>SUM(H162:H173)</f>
        <v>300</v>
      </c>
      <c r="I174" s="57">
        <f>SUM(I162:I173)</f>
        <v>276.8</v>
      </c>
      <c r="J174" s="57">
        <f>SUM(J161:J173)</f>
        <v>-16793.8</v>
      </c>
      <c r="K174" s="55">
        <f>SUM(K162:K173)</f>
        <v>-8505</v>
      </c>
      <c r="L174" s="58">
        <f>SUM(D174:K174)</f>
        <v>-2329.199999999997</v>
      </c>
      <c r="M174" s="59">
        <f>SUM(M161:M173)</f>
        <v>-5434120.870000001</v>
      </c>
    </row>
    <row r="175" spans="1:13" ht="7.5" customHeight="1">
      <c r="A175" s="93"/>
      <c r="B175" s="94"/>
      <c r="C175" s="94"/>
      <c r="D175" s="73"/>
      <c r="E175" s="74"/>
      <c r="F175" s="75"/>
      <c r="G175" s="76"/>
      <c r="H175" s="76"/>
      <c r="I175" s="76"/>
      <c r="J175" s="76"/>
      <c r="K175" s="75"/>
      <c r="L175" s="77"/>
      <c r="M175" s="78"/>
    </row>
    <row r="176" spans="1:13" ht="27" customHeight="1">
      <c r="A176" s="52" t="s">
        <v>164</v>
      </c>
      <c r="B176" s="92"/>
      <c r="C176" s="92"/>
      <c r="D176" s="95">
        <f>D158+D174</f>
        <v>90714.1</v>
      </c>
      <c r="E176" s="96"/>
      <c r="F176" s="86">
        <f>F158+F174</f>
        <v>281</v>
      </c>
      <c r="G176" s="97">
        <f>G158+G174</f>
        <v>2891.4</v>
      </c>
      <c r="H176" s="97">
        <f>H158+H174</f>
        <v>3537</v>
      </c>
      <c r="I176" s="97">
        <f>I158+I174</f>
        <v>643</v>
      </c>
      <c r="J176" s="97">
        <f>SUM(J158+J174)</f>
        <v>4300.5999999999985</v>
      </c>
      <c r="K176" s="86">
        <f>K158+K174</f>
        <v>-1305.1000000000004</v>
      </c>
      <c r="L176" s="98">
        <f>L158+L174</f>
        <v>101062.00000000001</v>
      </c>
      <c r="M176" s="99">
        <f>M158+M174</f>
        <v>98025684.52999999</v>
      </c>
    </row>
    <row r="177" spans="1:13" ht="6.75" customHeight="1">
      <c r="A177" s="89"/>
      <c r="B177" s="18"/>
      <c r="C177" s="18"/>
      <c r="D177" s="73"/>
      <c r="E177" s="74"/>
      <c r="F177" s="75"/>
      <c r="G177" s="76"/>
      <c r="H177" s="76"/>
      <c r="I177" s="76"/>
      <c r="J177" s="76"/>
      <c r="K177" s="75"/>
      <c r="L177" s="77"/>
      <c r="M177" s="78"/>
    </row>
  </sheetData>
  <sheetProtection selectLockedCells="1" selectUnlockedCells="1"/>
  <mergeCells count="3">
    <mergeCell ref="D1:M1"/>
    <mergeCell ref="F3:K3"/>
    <mergeCell ref="F4:K4"/>
  </mergeCells>
  <printOptions gridLines="1"/>
  <pageMargins left="0.7875" right="0.5902777777777778" top="0.7875" bottom="0.7875" header="0.5118055555555555" footer="0.5118055555555555"/>
  <pageSetup horizontalDpi="300" verticalDpi="300" orientation="landscape" paperSize="9" scale="75"/>
  <headerFooter alignWithMargins="0">
    <oddFooter>&amp;CStránka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344"/>
  <sheetViews>
    <sheetView zoomScale="75" zoomScaleNormal="75" workbookViewId="0" topLeftCell="A1">
      <selection activeCell="A1" sqref="A1:IV65536"/>
    </sheetView>
  </sheetViews>
  <sheetFormatPr defaultColWidth="9.140625" defaultRowHeight="12.75"/>
  <cols>
    <col min="1" max="1" width="41.57421875" style="0" customWidth="1"/>
    <col min="2" max="2" width="9.421875" style="0" customWidth="1"/>
    <col min="3" max="3" width="7.28125" style="0" customWidth="1"/>
    <col min="4" max="4" width="8.140625" style="0" customWidth="1"/>
    <col min="5" max="5" width="8.00390625" style="0" customWidth="1"/>
    <col min="6" max="6" width="6.140625" style="0" customWidth="1"/>
    <col min="7" max="7" width="7.421875" style="0" customWidth="1"/>
    <col min="8" max="8" width="10.00390625" style="0" customWidth="1"/>
    <col min="9" max="9" width="12.28125" style="0" customWidth="1"/>
    <col min="10" max="10" width="14.28125" style="0" customWidth="1"/>
  </cols>
  <sheetData>
    <row r="1" spans="2:10" ht="12.75">
      <c r="B1" s="100"/>
      <c r="C1" s="100"/>
      <c r="D1" s="100"/>
      <c r="E1" s="100"/>
      <c r="F1" s="100"/>
      <c r="G1" s="100"/>
      <c r="H1" s="100"/>
      <c r="I1" s="100"/>
      <c r="J1" s="1"/>
    </row>
    <row r="2" spans="1:10" ht="17.25">
      <c r="A2" s="101" t="s">
        <v>165</v>
      </c>
      <c r="B2" s="100"/>
      <c r="C2" s="100"/>
      <c r="D2" s="100"/>
      <c r="E2" s="100"/>
      <c r="F2" s="100"/>
      <c r="G2" s="100"/>
      <c r="H2" s="100"/>
      <c r="I2" s="100"/>
      <c r="J2" s="1"/>
    </row>
    <row r="3" spans="1:10" ht="13.5">
      <c r="A3" s="102" t="s">
        <v>116</v>
      </c>
      <c r="B3" s="103" t="s">
        <v>166</v>
      </c>
      <c r="C3" s="103" t="s">
        <v>167</v>
      </c>
      <c r="D3" s="103"/>
      <c r="E3" s="103"/>
      <c r="F3" s="103"/>
      <c r="G3" s="103"/>
      <c r="H3" s="103"/>
      <c r="I3" s="103" t="s">
        <v>168</v>
      </c>
      <c r="J3" s="104" t="s">
        <v>169</v>
      </c>
    </row>
    <row r="4" spans="1:10" ht="12.75">
      <c r="A4" s="102"/>
      <c r="B4" s="103" t="s">
        <v>170</v>
      </c>
      <c r="C4" s="103" t="s">
        <v>171</v>
      </c>
      <c r="D4" s="103"/>
      <c r="E4" s="103"/>
      <c r="F4" s="103"/>
      <c r="G4" s="103"/>
      <c r="H4" s="103"/>
      <c r="I4" s="103" t="s">
        <v>170</v>
      </c>
      <c r="J4" s="104" t="s">
        <v>172</v>
      </c>
    </row>
    <row r="5" spans="1:10" ht="12.75">
      <c r="A5" s="102"/>
      <c r="B5" s="105" t="s">
        <v>173</v>
      </c>
      <c r="C5" s="105" t="s">
        <v>10</v>
      </c>
      <c r="D5" s="105" t="s">
        <v>174</v>
      </c>
      <c r="E5" s="105" t="s">
        <v>12</v>
      </c>
      <c r="F5" s="105" t="s">
        <v>13</v>
      </c>
      <c r="G5" s="106" t="s">
        <v>14</v>
      </c>
      <c r="H5" s="105" t="s">
        <v>15</v>
      </c>
      <c r="I5" s="105" t="s">
        <v>175</v>
      </c>
      <c r="J5" s="107"/>
    </row>
    <row r="6" spans="2:10" ht="12.75">
      <c r="B6" s="100"/>
      <c r="C6" s="100"/>
      <c r="D6" s="100"/>
      <c r="E6" s="100"/>
      <c r="F6" s="100"/>
      <c r="G6" s="100"/>
      <c r="H6" s="100"/>
      <c r="I6" s="100"/>
      <c r="J6" s="1"/>
    </row>
    <row r="7" spans="1:10" ht="12.75">
      <c r="A7" s="108" t="s">
        <v>176</v>
      </c>
      <c r="B7" s="100"/>
      <c r="C7" s="100"/>
      <c r="D7" s="100"/>
      <c r="E7" s="100"/>
      <c r="F7" s="100"/>
      <c r="G7" s="100"/>
      <c r="H7" s="100"/>
      <c r="I7" s="100"/>
      <c r="J7" s="1"/>
    </row>
    <row r="8" spans="1:10" ht="13.5">
      <c r="A8" t="s">
        <v>177</v>
      </c>
      <c r="B8" s="100">
        <v>80</v>
      </c>
      <c r="C8" s="100"/>
      <c r="D8" s="100"/>
      <c r="E8" s="36"/>
      <c r="F8" s="100">
        <v>50</v>
      </c>
      <c r="G8" s="100"/>
      <c r="H8" s="100"/>
      <c r="I8" s="100">
        <f>SUM(B8:H8)</f>
        <v>130</v>
      </c>
      <c r="J8" s="1">
        <v>121222.1</v>
      </c>
    </row>
    <row r="9" spans="1:10" ht="12.75">
      <c r="A9" t="s">
        <v>178</v>
      </c>
      <c r="B9" s="100">
        <v>17</v>
      </c>
      <c r="C9" s="100"/>
      <c r="D9" s="100"/>
      <c r="E9" s="100"/>
      <c r="F9" s="100"/>
      <c r="G9" s="100"/>
      <c r="H9" s="100"/>
      <c r="I9" s="100">
        <f aca="true" t="shared" si="0" ref="I9:I78">SUM(B9:H9)</f>
        <v>17</v>
      </c>
      <c r="J9" s="1">
        <v>16691</v>
      </c>
    </row>
    <row r="10" spans="2:10" ht="12.75">
      <c r="B10" s="100"/>
      <c r="C10" s="100"/>
      <c r="D10" s="100"/>
      <c r="E10" s="100"/>
      <c r="F10" s="100"/>
      <c r="G10" s="100"/>
      <c r="H10" s="100"/>
      <c r="I10" s="100"/>
      <c r="J10" s="1"/>
    </row>
    <row r="11" spans="1:10" ht="12.75">
      <c r="A11" s="108" t="s">
        <v>179</v>
      </c>
      <c r="B11" s="100"/>
      <c r="C11" s="100"/>
      <c r="D11" s="100"/>
      <c r="E11" s="100"/>
      <c r="F11" s="100"/>
      <c r="G11" s="100"/>
      <c r="H11" s="100"/>
      <c r="I11" s="100"/>
      <c r="J11" s="1"/>
    </row>
    <row r="12" spans="1:10" ht="12.75">
      <c r="A12" t="s">
        <v>180</v>
      </c>
      <c r="B12" s="100">
        <v>2300</v>
      </c>
      <c r="C12" s="100">
        <v>400</v>
      </c>
      <c r="D12" s="100"/>
      <c r="E12" s="100">
        <v>500</v>
      </c>
      <c r="F12" s="100"/>
      <c r="G12" s="100">
        <v>50</v>
      </c>
      <c r="H12" s="100">
        <v>-100</v>
      </c>
      <c r="I12" s="100">
        <f t="shared" si="0"/>
        <v>3150</v>
      </c>
      <c r="J12" s="1">
        <v>3197843</v>
      </c>
    </row>
    <row r="13" spans="1:10" ht="12.75">
      <c r="A13" t="s">
        <v>181</v>
      </c>
      <c r="B13" s="100">
        <v>30</v>
      </c>
      <c r="C13" s="100"/>
      <c r="D13" s="100"/>
      <c r="E13" s="100"/>
      <c r="F13" s="100"/>
      <c r="G13" s="100"/>
      <c r="H13" s="100"/>
      <c r="I13" s="100">
        <f t="shared" si="0"/>
        <v>30</v>
      </c>
      <c r="J13" s="1">
        <v>2000</v>
      </c>
    </row>
    <row r="14" spans="1:10" ht="13.5">
      <c r="A14" t="s">
        <v>182</v>
      </c>
      <c r="B14" s="100">
        <v>40</v>
      </c>
      <c r="C14" s="100"/>
      <c r="D14" s="100"/>
      <c r="E14" s="100"/>
      <c r="F14" s="100"/>
      <c r="G14" s="100"/>
      <c r="H14" s="100"/>
      <c r="I14" s="100">
        <f t="shared" si="0"/>
        <v>40</v>
      </c>
      <c r="J14" s="1"/>
    </row>
    <row r="15" spans="1:10" ht="13.5">
      <c r="A15" t="s">
        <v>183</v>
      </c>
      <c r="B15" s="100"/>
      <c r="C15" s="100">
        <v>10</v>
      </c>
      <c r="D15" s="100">
        <v>35</v>
      </c>
      <c r="E15" s="100"/>
      <c r="F15" s="100"/>
      <c r="G15" s="100"/>
      <c r="H15" s="100">
        <v>30</v>
      </c>
      <c r="I15" s="100">
        <f>SUM(B15:H15)</f>
        <v>75</v>
      </c>
      <c r="J15" s="1">
        <v>70769.88</v>
      </c>
    </row>
    <row r="16" spans="1:10" ht="13.5">
      <c r="A16" t="s">
        <v>184</v>
      </c>
      <c r="B16" s="100">
        <v>170</v>
      </c>
      <c r="C16" s="100"/>
      <c r="D16" s="100"/>
      <c r="E16" s="100">
        <v>108</v>
      </c>
      <c r="F16" s="100"/>
      <c r="G16" s="100"/>
      <c r="H16" s="100">
        <v>50</v>
      </c>
      <c r="I16" s="100">
        <f t="shared" si="0"/>
        <v>328</v>
      </c>
      <c r="J16" s="1">
        <v>319805.9</v>
      </c>
    </row>
    <row r="17" spans="2:10" ht="12.75">
      <c r="B17" s="100"/>
      <c r="C17" s="100"/>
      <c r="D17" s="100"/>
      <c r="E17" s="100"/>
      <c r="F17" s="100"/>
      <c r="G17" s="100"/>
      <c r="H17" s="100"/>
      <c r="I17" s="100"/>
      <c r="J17" s="1"/>
    </row>
    <row r="18" spans="1:10" ht="12.75">
      <c r="A18" s="108" t="s">
        <v>185</v>
      </c>
      <c r="B18" s="100"/>
      <c r="C18" s="100"/>
      <c r="D18" s="100"/>
      <c r="E18" s="100"/>
      <c r="F18" s="100"/>
      <c r="G18" s="100"/>
      <c r="H18" s="100"/>
      <c r="I18" s="100"/>
      <c r="J18" s="1"/>
    </row>
    <row r="19" spans="1:10" ht="12.75">
      <c r="A19" t="s">
        <v>186</v>
      </c>
      <c r="B19" s="100">
        <v>30</v>
      </c>
      <c r="C19" s="100"/>
      <c r="D19" s="100"/>
      <c r="E19" s="100"/>
      <c r="F19" s="100"/>
      <c r="G19" s="100"/>
      <c r="H19" s="100">
        <v>-30</v>
      </c>
      <c r="I19" s="100">
        <f t="shared" si="0"/>
        <v>0</v>
      </c>
      <c r="J19" s="1"/>
    </row>
    <row r="20" spans="1:10" ht="13.5">
      <c r="A20" t="s">
        <v>187</v>
      </c>
      <c r="B20" s="100">
        <v>499.3</v>
      </c>
      <c r="C20" s="100"/>
      <c r="D20" s="100"/>
      <c r="E20" s="100"/>
      <c r="F20" s="100"/>
      <c r="G20" s="100"/>
      <c r="H20" s="100"/>
      <c r="I20" s="100">
        <f t="shared" si="0"/>
        <v>499.3</v>
      </c>
      <c r="J20" s="1">
        <v>499300</v>
      </c>
    </row>
    <row r="21" spans="1:10" ht="13.5">
      <c r="A21" t="s">
        <v>188</v>
      </c>
      <c r="B21" s="100">
        <v>0.8</v>
      </c>
      <c r="C21" s="100"/>
      <c r="D21" s="100"/>
      <c r="E21" s="100"/>
      <c r="F21" s="100"/>
      <c r="G21" s="100"/>
      <c r="H21" s="100"/>
      <c r="I21" s="100">
        <f t="shared" si="0"/>
        <v>0.8</v>
      </c>
      <c r="J21" s="1">
        <v>800</v>
      </c>
    </row>
    <row r="22" spans="1:10" ht="13.5">
      <c r="A22" t="s">
        <v>189</v>
      </c>
      <c r="B22" s="100">
        <v>110.2</v>
      </c>
      <c r="C22" s="100"/>
      <c r="D22" s="100"/>
      <c r="E22" s="100"/>
      <c r="F22" s="100"/>
      <c r="G22" s="100"/>
      <c r="H22" s="100">
        <v>-64</v>
      </c>
      <c r="I22" s="100">
        <f t="shared" si="0"/>
        <v>46.2</v>
      </c>
      <c r="J22" s="1">
        <v>45863</v>
      </c>
    </row>
    <row r="23" spans="2:10" ht="12.75">
      <c r="B23" s="100"/>
      <c r="C23" s="100"/>
      <c r="D23" s="100"/>
      <c r="E23" s="100"/>
      <c r="F23" s="100"/>
      <c r="G23" s="100"/>
      <c r="H23" s="100"/>
      <c r="I23" s="100"/>
      <c r="J23" s="1"/>
    </row>
    <row r="24" spans="1:10" ht="12.75">
      <c r="A24" s="108" t="s">
        <v>190</v>
      </c>
      <c r="B24" s="100"/>
      <c r="C24" s="100"/>
      <c r="D24" s="100"/>
      <c r="E24" s="100"/>
      <c r="F24" s="100"/>
      <c r="G24" s="100"/>
      <c r="H24" s="100"/>
      <c r="I24" s="100"/>
      <c r="J24" s="1"/>
    </row>
    <row r="25" spans="1:10" ht="13.5">
      <c r="A25" t="s">
        <v>191</v>
      </c>
      <c r="B25" s="100">
        <v>518</v>
      </c>
      <c r="C25" s="100"/>
      <c r="D25" s="100"/>
      <c r="E25" s="100"/>
      <c r="F25" s="100"/>
      <c r="G25" s="100"/>
      <c r="H25" s="100"/>
      <c r="I25" s="100">
        <f t="shared" si="0"/>
        <v>518</v>
      </c>
      <c r="J25" s="1">
        <v>518000</v>
      </c>
    </row>
    <row r="26" spans="1:10" ht="13.5">
      <c r="A26" t="s">
        <v>192</v>
      </c>
      <c r="B26" s="100">
        <v>7.1</v>
      </c>
      <c r="C26" s="100"/>
      <c r="D26" s="100"/>
      <c r="E26" s="100"/>
      <c r="F26" s="100"/>
      <c r="G26" s="100"/>
      <c r="H26" s="100">
        <v>0.1</v>
      </c>
      <c r="I26" s="100">
        <f t="shared" si="0"/>
        <v>7.199999999999999</v>
      </c>
      <c r="J26" s="1">
        <v>7116</v>
      </c>
    </row>
    <row r="27" spans="1:10" ht="13.5">
      <c r="A27" t="s">
        <v>193</v>
      </c>
      <c r="B27" s="100">
        <v>672</v>
      </c>
      <c r="C27" s="100"/>
      <c r="D27" s="100"/>
      <c r="E27" s="100"/>
      <c r="F27" s="100"/>
      <c r="G27" s="100"/>
      <c r="H27" s="100">
        <v>12.5</v>
      </c>
      <c r="I27" s="100">
        <f t="shared" si="0"/>
        <v>684.5</v>
      </c>
      <c r="J27" s="1">
        <v>684500</v>
      </c>
    </row>
    <row r="28" spans="1:10" ht="13.5">
      <c r="A28" t="s">
        <v>194</v>
      </c>
      <c r="B28" s="100">
        <v>120.9</v>
      </c>
      <c r="C28" s="100"/>
      <c r="D28" s="100"/>
      <c r="E28" s="100"/>
      <c r="F28" s="100"/>
      <c r="G28" s="100"/>
      <c r="H28" s="100">
        <v>16.8</v>
      </c>
      <c r="I28" s="100">
        <f t="shared" si="0"/>
        <v>137.70000000000002</v>
      </c>
      <c r="J28" s="1">
        <v>137643</v>
      </c>
    </row>
    <row r="29" spans="1:10" ht="13.5">
      <c r="A29" t="s">
        <v>195</v>
      </c>
      <c r="B29" s="100"/>
      <c r="C29" s="100"/>
      <c r="D29" s="100">
        <v>4.2</v>
      </c>
      <c r="E29" s="100"/>
      <c r="F29" s="100"/>
      <c r="G29" s="100"/>
      <c r="H29" s="100"/>
      <c r="I29" s="100">
        <f>SUM(B29:H29)</f>
        <v>4.2</v>
      </c>
      <c r="J29" s="1">
        <v>4174</v>
      </c>
    </row>
    <row r="30" spans="1:10" ht="12.75">
      <c r="A30" t="s">
        <v>196</v>
      </c>
      <c r="B30" s="100">
        <v>4550</v>
      </c>
      <c r="C30" s="100"/>
      <c r="D30" s="100"/>
      <c r="E30" s="100"/>
      <c r="F30" s="100"/>
      <c r="G30" s="100"/>
      <c r="H30" s="100"/>
      <c r="I30" s="100">
        <f t="shared" si="0"/>
        <v>4550</v>
      </c>
      <c r="J30" s="1">
        <v>4550000</v>
      </c>
    </row>
    <row r="31" spans="1:10" ht="12.75">
      <c r="A31" t="s">
        <v>197</v>
      </c>
      <c r="B31" s="100">
        <v>145</v>
      </c>
      <c r="C31" s="100"/>
      <c r="D31" s="100"/>
      <c r="E31" s="100"/>
      <c r="F31" s="100"/>
      <c r="G31" s="100"/>
      <c r="H31" s="100">
        <v>118.3</v>
      </c>
      <c r="I31" s="100">
        <f t="shared" si="0"/>
        <v>263.3</v>
      </c>
      <c r="J31" s="1">
        <v>263228.8</v>
      </c>
    </row>
    <row r="32" spans="1:10" ht="13.5">
      <c r="A32" t="s">
        <v>198</v>
      </c>
      <c r="B32" s="100"/>
      <c r="C32" s="100"/>
      <c r="D32" s="100"/>
      <c r="E32" s="100">
        <v>60</v>
      </c>
      <c r="F32" s="100"/>
      <c r="G32" s="100"/>
      <c r="H32" s="100"/>
      <c r="I32" s="100">
        <f>SUM(B32:H32)</f>
        <v>60</v>
      </c>
      <c r="J32" s="1">
        <v>60000</v>
      </c>
    </row>
    <row r="33" spans="1:10" ht="13.5">
      <c r="A33" t="s">
        <v>199</v>
      </c>
      <c r="B33" s="100">
        <v>350</v>
      </c>
      <c r="C33" s="100"/>
      <c r="D33" s="100"/>
      <c r="E33" s="100"/>
      <c r="F33" s="100"/>
      <c r="G33" s="100"/>
      <c r="H33" s="100"/>
      <c r="I33" s="100">
        <f t="shared" si="0"/>
        <v>350</v>
      </c>
      <c r="J33" s="1">
        <v>350000</v>
      </c>
    </row>
    <row r="34" spans="1:10" ht="13.5">
      <c r="A34" t="s">
        <v>200</v>
      </c>
      <c r="B34" s="100">
        <v>45.7</v>
      </c>
      <c r="C34" s="100"/>
      <c r="D34" s="100"/>
      <c r="E34" s="100"/>
      <c r="F34" s="100"/>
      <c r="G34" s="100"/>
      <c r="H34" s="100"/>
      <c r="I34" s="100">
        <f t="shared" si="0"/>
        <v>45.7</v>
      </c>
      <c r="J34" s="1">
        <v>45711</v>
      </c>
    </row>
    <row r="35" spans="1:10" ht="13.5">
      <c r="A35" t="s">
        <v>201</v>
      </c>
      <c r="B35" s="100"/>
      <c r="C35" s="100"/>
      <c r="D35" s="100"/>
      <c r="E35" s="100">
        <v>9</v>
      </c>
      <c r="F35" s="100"/>
      <c r="G35" s="100"/>
      <c r="H35" s="100"/>
      <c r="I35" s="100">
        <f>SUM(B35:H35)</f>
        <v>9</v>
      </c>
      <c r="J35" s="1">
        <v>8970</v>
      </c>
    </row>
    <row r="36" spans="1:10" ht="13.5">
      <c r="A36" t="s">
        <v>202</v>
      </c>
      <c r="B36" s="100"/>
      <c r="C36" s="100"/>
      <c r="D36" s="100"/>
      <c r="E36" s="100">
        <v>161</v>
      </c>
      <c r="F36" s="100"/>
      <c r="G36" s="100"/>
      <c r="H36" s="100"/>
      <c r="I36" s="100">
        <f>SUM(B36:H36)</f>
        <v>161</v>
      </c>
      <c r="J36" s="1">
        <v>161000</v>
      </c>
    </row>
    <row r="37" spans="1:10" ht="13.5">
      <c r="A37" t="s">
        <v>203</v>
      </c>
      <c r="B37" s="100"/>
      <c r="C37" s="100"/>
      <c r="D37" s="100"/>
      <c r="E37" s="100"/>
      <c r="F37" s="100"/>
      <c r="G37" s="100"/>
      <c r="H37" s="100">
        <v>496.8</v>
      </c>
      <c r="I37" s="100">
        <f>SUM(B37:H37)</f>
        <v>496.8</v>
      </c>
      <c r="J37" s="1">
        <v>496808.52</v>
      </c>
    </row>
    <row r="38" spans="1:10" ht="13.5">
      <c r="A38" t="s">
        <v>204</v>
      </c>
      <c r="B38" s="100"/>
      <c r="C38" s="100"/>
      <c r="D38" s="100"/>
      <c r="E38" s="100"/>
      <c r="F38" s="100"/>
      <c r="G38" s="100"/>
      <c r="H38" s="100">
        <v>50</v>
      </c>
      <c r="I38" s="100">
        <f>SUM(B38:H38)</f>
        <v>50</v>
      </c>
      <c r="J38" s="1">
        <v>50000</v>
      </c>
    </row>
    <row r="39" spans="1:10" ht="13.5">
      <c r="A39" t="s">
        <v>205</v>
      </c>
      <c r="B39" s="100">
        <v>1485</v>
      </c>
      <c r="C39" s="100"/>
      <c r="D39" s="100"/>
      <c r="E39" s="100"/>
      <c r="F39" s="100"/>
      <c r="G39" s="100"/>
      <c r="H39" s="100">
        <v>333</v>
      </c>
      <c r="I39" s="100">
        <f t="shared" si="0"/>
        <v>1818</v>
      </c>
      <c r="J39" s="1">
        <v>1817952.8</v>
      </c>
    </row>
    <row r="40" spans="1:10" ht="13.5">
      <c r="A40" t="s">
        <v>206</v>
      </c>
      <c r="B40" s="100"/>
      <c r="C40" s="100"/>
      <c r="D40" s="100"/>
      <c r="E40" s="100"/>
      <c r="F40" s="100"/>
      <c r="G40" s="100"/>
      <c r="H40" s="100">
        <v>337.5</v>
      </c>
      <c r="I40" s="100">
        <f>SUM(B40:H40)</f>
        <v>337.5</v>
      </c>
      <c r="J40" s="1">
        <v>337489</v>
      </c>
    </row>
    <row r="41" spans="1:10" ht="13.5">
      <c r="A41" t="s">
        <v>207</v>
      </c>
      <c r="B41" s="100"/>
      <c r="C41" s="100"/>
      <c r="D41" s="100"/>
      <c r="E41" s="100"/>
      <c r="F41" s="100"/>
      <c r="G41" s="100"/>
      <c r="H41" s="100">
        <v>288.3</v>
      </c>
      <c r="I41" s="100">
        <f>SUM(B41:H41)</f>
        <v>288.3</v>
      </c>
      <c r="J41" s="1">
        <v>288226.84</v>
      </c>
    </row>
    <row r="42" spans="1:10" ht="13.5">
      <c r="A42" t="s">
        <v>208</v>
      </c>
      <c r="B42" s="100">
        <v>50</v>
      </c>
      <c r="C42" s="100"/>
      <c r="D42" s="100"/>
      <c r="E42" s="100"/>
      <c r="F42" s="100"/>
      <c r="G42" s="100"/>
      <c r="H42" s="100"/>
      <c r="I42" s="100">
        <f t="shared" si="0"/>
        <v>50</v>
      </c>
      <c r="J42" s="1">
        <v>50000</v>
      </c>
    </row>
    <row r="43" spans="1:10" ht="13.5">
      <c r="A43" t="s">
        <v>209</v>
      </c>
      <c r="B43" s="100">
        <v>7.4</v>
      </c>
      <c r="C43" s="100"/>
      <c r="D43" s="100"/>
      <c r="E43" s="100"/>
      <c r="F43" s="100"/>
      <c r="G43" s="100"/>
      <c r="H43" s="100"/>
      <c r="I43" s="100">
        <f t="shared" si="0"/>
        <v>7.4</v>
      </c>
      <c r="J43" s="1">
        <v>7378</v>
      </c>
    </row>
    <row r="44" spans="2:10" ht="12.75">
      <c r="B44" s="100"/>
      <c r="C44" s="100"/>
      <c r="D44" s="100"/>
      <c r="E44" s="100"/>
      <c r="F44" s="100"/>
      <c r="G44" s="100"/>
      <c r="H44" s="100"/>
      <c r="I44" s="100"/>
      <c r="J44" s="1"/>
    </row>
    <row r="45" spans="1:10" ht="13.5">
      <c r="A45" s="108" t="s">
        <v>210</v>
      </c>
      <c r="B45" s="100"/>
      <c r="C45" s="100"/>
      <c r="D45" s="100"/>
      <c r="E45" s="100"/>
      <c r="F45" s="100"/>
      <c r="G45" s="100"/>
      <c r="H45" s="100"/>
      <c r="I45" s="109"/>
      <c r="J45" s="1"/>
    </row>
    <row r="46" spans="1:10" ht="12.75">
      <c r="A46" t="s">
        <v>211</v>
      </c>
      <c r="B46" s="100">
        <v>473</v>
      </c>
      <c r="C46" s="100"/>
      <c r="D46" s="100"/>
      <c r="E46" s="100"/>
      <c r="F46" s="100"/>
      <c r="G46" s="100">
        <v>50</v>
      </c>
      <c r="H46" s="100"/>
      <c r="I46" s="109">
        <f t="shared" si="0"/>
        <v>523</v>
      </c>
      <c r="J46" s="1">
        <v>492222.9</v>
      </c>
    </row>
    <row r="47" spans="1:10" ht="12.75">
      <c r="A47" t="s">
        <v>212</v>
      </c>
      <c r="B47" s="100">
        <v>441</v>
      </c>
      <c r="C47" s="100"/>
      <c r="D47" s="100"/>
      <c r="E47" s="100"/>
      <c r="F47" s="100"/>
      <c r="G47" s="100"/>
      <c r="H47" s="100"/>
      <c r="I47" s="109">
        <f t="shared" si="0"/>
        <v>441</v>
      </c>
      <c r="J47" s="1">
        <v>394567</v>
      </c>
    </row>
    <row r="48" spans="1:10" ht="13.5">
      <c r="A48" t="s">
        <v>213</v>
      </c>
      <c r="B48" s="100">
        <v>1350</v>
      </c>
      <c r="C48" s="100"/>
      <c r="D48" s="100"/>
      <c r="E48" s="100"/>
      <c r="F48" s="100"/>
      <c r="G48" s="100"/>
      <c r="H48" s="100"/>
      <c r="I48" s="109">
        <f t="shared" si="0"/>
        <v>1350</v>
      </c>
      <c r="J48" s="1">
        <v>1350000</v>
      </c>
    </row>
    <row r="49" spans="1:10" ht="13.5">
      <c r="A49" t="s">
        <v>214</v>
      </c>
      <c r="B49" s="100"/>
      <c r="C49" s="100"/>
      <c r="D49" s="100"/>
      <c r="E49" s="100">
        <v>10</v>
      </c>
      <c r="F49" s="100">
        <v>15</v>
      </c>
      <c r="G49" s="100"/>
      <c r="H49" s="100"/>
      <c r="I49" s="109">
        <f>SUM(B49:H49)</f>
        <v>25</v>
      </c>
      <c r="J49" s="1">
        <v>25000</v>
      </c>
    </row>
    <row r="50" spans="1:10" ht="13.5">
      <c r="A50" t="s">
        <v>215</v>
      </c>
      <c r="B50" s="100"/>
      <c r="C50" s="100"/>
      <c r="D50" s="100"/>
      <c r="E50" s="100"/>
      <c r="F50" s="100"/>
      <c r="G50" s="100">
        <v>238.6</v>
      </c>
      <c r="H50" s="100"/>
      <c r="I50" s="109">
        <f>SUM(B50:H50)</f>
        <v>238.6</v>
      </c>
      <c r="J50" s="1">
        <v>238557</v>
      </c>
    </row>
    <row r="51" spans="1:10" ht="12.75">
      <c r="A51" t="s">
        <v>216</v>
      </c>
      <c r="B51" s="100">
        <v>793</v>
      </c>
      <c r="C51" s="100"/>
      <c r="D51" s="100"/>
      <c r="E51" s="100"/>
      <c r="F51" s="100"/>
      <c r="G51" s="100"/>
      <c r="H51" s="100"/>
      <c r="I51" s="109">
        <f t="shared" si="0"/>
        <v>793</v>
      </c>
      <c r="J51" s="1">
        <v>793000</v>
      </c>
    </row>
    <row r="52" spans="1:10" ht="12.75">
      <c r="A52" t="s">
        <v>217</v>
      </c>
      <c r="B52" s="100">
        <v>30</v>
      </c>
      <c r="C52" s="100"/>
      <c r="D52" s="100"/>
      <c r="E52" s="100"/>
      <c r="F52" s="100"/>
      <c r="G52" s="100"/>
      <c r="H52" s="100">
        <v>-7.1</v>
      </c>
      <c r="I52" s="109">
        <f t="shared" si="0"/>
        <v>22.9</v>
      </c>
      <c r="J52" s="1">
        <v>22854</v>
      </c>
    </row>
    <row r="53" spans="1:10" ht="12.75">
      <c r="A53" t="s">
        <v>218</v>
      </c>
      <c r="B53" s="100">
        <v>35</v>
      </c>
      <c r="C53" s="100"/>
      <c r="D53" s="100"/>
      <c r="E53" s="100"/>
      <c r="F53" s="100"/>
      <c r="G53" s="100"/>
      <c r="H53" s="100">
        <v>10</v>
      </c>
      <c r="I53" s="109">
        <f t="shared" si="0"/>
        <v>45</v>
      </c>
      <c r="J53" s="1">
        <v>42251</v>
      </c>
    </row>
    <row r="54" spans="1:10" ht="13.5">
      <c r="A54" t="s">
        <v>219</v>
      </c>
      <c r="B54" s="100">
        <v>35.7</v>
      </c>
      <c r="C54" s="100"/>
      <c r="D54" s="100"/>
      <c r="E54" s="100"/>
      <c r="F54" s="100"/>
      <c r="G54" s="100"/>
      <c r="H54" s="100"/>
      <c r="I54" s="109">
        <f t="shared" si="0"/>
        <v>35.7</v>
      </c>
      <c r="J54" s="1">
        <v>29172</v>
      </c>
    </row>
    <row r="55" spans="1:10" ht="13.5">
      <c r="A55" t="s">
        <v>220</v>
      </c>
      <c r="B55" s="100">
        <v>250</v>
      </c>
      <c r="C55" s="100"/>
      <c r="D55" s="100"/>
      <c r="E55" s="100"/>
      <c r="F55" s="100"/>
      <c r="G55" s="100"/>
      <c r="H55" s="100"/>
      <c r="I55" s="109">
        <f t="shared" si="0"/>
        <v>250</v>
      </c>
      <c r="J55" s="1">
        <v>202284.4</v>
      </c>
    </row>
    <row r="56" spans="1:10" ht="13.5">
      <c r="A56" t="s">
        <v>221</v>
      </c>
      <c r="B56" s="100">
        <v>250</v>
      </c>
      <c r="C56" s="100"/>
      <c r="D56" s="100"/>
      <c r="E56" s="100"/>
      <c r="F56" s="100"/>
      <c r="G56" s="100"/>
      <c r="H56" s="100">
        <v>-70</v>
      </c>
      <c r="I56" s="109">
        <f t="shared" si="0"/>
        <v>180</v>
      </c>
      <c r="J56" s="1">
        <v>179520</v>
      </c>
    </row>
    <row r="57" spans="1:10" ht="13.5">
      <c r="A57" t="s">
        <v>222</v>
      </c>
      <c r="B57" s="100">
        <v>160</v>
      </c>
      <c r="C57" s="100"/>
      <c r="D57" s="100"/>
      <c r="E57" s="100"/>
      <c r="F57" s="100"/>
      <c r="G57" s="100"/>
      <c r="H57" s="100">
        <v>20</v>
      </c>
      <c r="I57" s="109">
        <f t="shared" si="0"/>
        <v>180</v>
      </c>
      <c r="J57" s="1">
        <v>176639</v>
      </c>
    </row>
    <row r="58" spans="1:10" ht="13.5">
      <c r="A58" t="s">
        <v>223</v>
      </c>
      <c r="B58" s="100">
        <v>170</v>
      </c>
      <c r="C58" s="100">
        <v>5</v>
      </c>
      <c r="D58" s="100"/>
      <c r="E58" s="100"/>
      <c r="F58" s="100"/>
      <c r="G58" s="100"/>
      <c r="H58" s="100"/>
      <c r="I58" s="109">
        <f t="shared" si="0"/>
        <v>175</v>
      </c>
      <c r="J58" s="1">
        <v>174484.2</v>
      </c>
    </row>
    <row r="59" spans="2:10" ht="12.75">
      <c r="B59" s="100"/>
      <c r="C59" s="100"/>
      <c r="D59" s="100"/>
      <c r="E59" s="100"/>
      <c r="F59" s="100"/>
      <c r="G59" s="100"/>
      <c r="H59" s="100"/>
      <c r="I59" s="109"/>
      <c r="J59" s="1"/>
    </row>
    <row r="60" spans="1:10" ht="12.75">
      <c r="A60" s="108" t="s">
        <v>224</v>
      </c>
      <c r="B60" s="100"/>
      <c r="C60" s="100"/>
      <c r="D60" s="100"/>
      <c r="E60" s="100"/>
      <c r="F60" s="100"/>
      <c r="G60" s="100"/>
      <c r="H60" s="100"/>
      <c r="I60" s="109"/>
      <c r="J60" s="1"/>
    </row>
    <row r="61" spans="1:10" ht="13.5">
      <c r="A61" t="s">
        <v>225</v>
      </c>
      <c r="B61" s="100">
        <v>410.7</v>
      </c>
      <c r="C61" s="100">
        <v>-57</v>
      </c>
      <c r="D61" s="100">
        <v>-120</v>
      </c>
      <c r="E61" s="100">
        <v>-50</v>
      </c>
      <c r="F61" s="100"/>
      <c r="G61" s="100">
        <v>-183.7</v>
      </c>
      <c r="H61" s="100"/>
      <c r="I61" s="109">
        <f t="shared" si="0"/>
        <v>0</v>
      </c>
      <c r="J61" s="1"/>
    </row>
    <row r="62" spans="1:10" ht="13.5">
      <c r="A62" t="s">
        <v>226</v>
      </c>
      <c r="B62" s="100">
        <v>680</v>
      </c>
      <c r="C62" s="100"/>
      <c r="D62" s="100"/>
      <c r="E62" s="100"/>
      <c r="F62" s="100"/>
      <c r="G62" s="100"/>
      <c r="H62" s="100"/>
      <c r="I62" s="109">
        <f t="shared" si="0"/>
        <v>680</v>
      </c>
      <c r="J62" s="1">
        <v>636868</v>
      </c>
    </row>
    <row r="63" spans="1:10" ht="13.5">
      <c r="A63" t="s">
        <v>227</v>
      </c>
      <c r="B63" s="100"/>
      <c r="C63" s="100"/>
      <c r="D63" s="100"/>
      <c r="E63" s="100"/>
      <c r="F63" s="100"/>
      <c r="G63" s="100">
        <v>28.7</v>
      </c>
      <c r="H63" s="100">
        <v>37.2</v>
      </c>
      <c r="I63" s="109">
        <f t="shared" si="0"/>
        <v>65.9</v>
      </c>
      <c r="J63" s="1">
        <v>65825</v>
      </c>
    </row>
    <row r="64" spans="1:10" ht="13.5">
      <c r="A64" t="s">
        <v>228</v>
      </c>
      <c r="B64" s="100"/>
      <c r="C64" s="100">
        <v>50</v>
      </c>
      <c r="D64" s="100"/>
      <c r="E64" s="100"/>
      <c r="F64" s="100"/>
      <c r="G64" s="100"/>
      <c r="H64" s="100">
        <v>12.4</v>
      </c>
      <c r="I64" s="109">
        <f t="shared" si="0"/>
        <v>62.4</v>
      </c>
      <c r="J64" s="1">
        <v>62375</v>
      </c>
    </row>
    <row r="65" spans="1:10" ht="13.5">
      <c r="A65" t="s">
        <v>229</v>
      </c>
      <c r="B65" s="100"/>
      <c r="C65" s="100"/>
      <c r="D65" s="100">
        <v>20</v>
      </c>
      <c r="E65" s="100"/>
      <c r="F65" s="100"/>
      <c r="G65" s="100">
        <v>25</v>
      </c>
      <c r="H65" s="100"/>
      <c r="I65" s="109">
        <f t="shared" si="0"/>
        <v>45</v>
      </c>
      <c r="J65" s="1">
        <v>45000</v>
      </c>
    </row>
    <row r="66" spans="1:10" ht="13.5">
      <c r="A66" t="s">
        <v>230</v>
      </c>
      <c r="B66" s="100">
        <v>76.9</v>
      </c>
      <c r="C66" s="100"/>
      <c r="D66" s="100"/>
      <c r="E66" s="100"/>
      <c r="F66" s="100"/>
      <c r="G66" s="100"/>
      <c r="H66" s="100"/>
      <c r="I66" s="109">
        <f t="shared" si="0"/>
        <v>76.9</v>
      </c>
      <c r="J66" s="1">
        <v>76909</v>
      </c>
    </row>
    <row r="67" spans="1:10" ht="13.5">
      <c r="A67" t="s">
        <v>231</v>
      </c>
      <c r="B67" s="100"/>
      <c r="C67" s="100"/>
      <c r="D67" s="100">
        <v>100</v>
      </c>
      <c r="E67" s="100">
        <v>55</v>
      </c>
      <c r="F67" s="100"/>
      <c r="G67" s="100">
        <v>130</v>
      </c>
      <c r="H67" s="100">
        <v>85</v>
      </c>
      <c r="I67" s="109">
        <f t="shared" si="0"/>
        <v>370</v>
      </c>
      <c r="J67" s="1">
        <v>370000</v>
      </c>
    </row>
    <row r="68" spans="1:10" ht="13.5">
      <c r="A68" t="s">
        <v>232</v>
      </c>
      <c r="B68" s="100">
        <v>132.4</v>
      </c>
      <c r="C68" s="100"/>
      <c r="D68" s="100"/>
      <c r="E68" s="100"/>
      <c r="F68" s="100"/>
      <c r="G68" s="100"/>
      <c r="H68" s="100"/>
      <c r="I68" s="109">
        <f t="shared" si="0"/>
        <v>132.4</v>
      </c>
      <c r="J68" s="1">
        <v>132426</v>
      </c>
    </row>
    <row r="69" spans="1:10" ht="13.5">
      <c r="A69" t="s">
        <v>233</v>
      </c>
      <c r="B69" s="100"/>
      <c r="C69" s="100">
        <v>7</v>
      </c>
      <c r="D69" s="100"/>
      <c r="E69" s="100"/>
      <c r="F69" s="100"/>
      <c r="G69" s="100">
        <v>16.1</v>
      </c>
      <c r="H69" s="100"/>
      <c r="I69" s="109">
        <f t="shared" si="0"/>
        <v>23.1</v>
      </c>
      <c r="J69" s="1">
        <v>23077</v>
      </c>
    </row>
    <row r="70" spans="1:10" ht="13.5">
      <c r="A70" t="s">
        <v>234</v>
      </c>
      <c r="B70" s="100">
        <v>70</v>
      </c>
      <c r="C70" s="100"/>
      <c r="D70" s="100"/>
      <c r="E70" s="100"/>
      <c r="F70" s="100"/>
      <c r="G70" s="100">
        <v>20</v>
      </c>
      <c r="H70" s="100"/>
      <c r="I70" s="109">
        <f t="shared" si="0"/>
        <v>90</v>
      </c>
      <c r="J70" s="1">
        <v>80840</v>
      </c>
    </row>
    <row r="71" spans="1:10" ht="13.5">
      <c r="A71" t="s">
        <v>235</v>
      </c>
      <c r="B71" s="100">
        <v>50</v>
      </c>
      <c r="C71" s="100"/>
      <c r="D71" s="100"/>
      <c r="E71" s="100"/>
      <c r="F71" s="100"/>
      <c r="G71" s="100">
        <v>30</v>
      </c>
      <c r="H71" s="100">
        <v>17.1</v>
      </c>
      <c r="I71" s="109">
        <f t="shared" si="0"/>
        <v>97.1</v>
      </c>
      <c r="J71" s="1">
        <v>97002</v>
      </c>
    </row>
    <row r="72" spans="2:10" ht="12.75">
      <c r="B72" s="100"/>
      <c r="C72" s="100"/>
      <c r="D72" s="100"/>
      <c r="E72" s="100"/>
      <c r="F72" s="100"/>
      <c r="G72" s="100"/>
      <c r="H72" s="100"/>
      <c r="I72" s="109"/>
      <c r="J72" s="1"/>
    </row>
    <row r="73" spans="1:10" ht="12.75">
      <c r="A73" s="108" t="s">
        <v>236</v>
      </c>
      <c r="B73" s="100"/>
      <c r="C73" s="100"/>
      <c r="D73" s="100"/>
      <c r="E73" s="100"/>
      <c r="F73" s="100"/>
      <c r="G73" s="100"/>
      <c r="H73" s="100"/>
      <c r="I73" s="109"/>
      <c r="J73" s="1"/>
    </row>
    <row r="74" spans="1:10" ht="13.5">
      <c r="A74" t="s">
        <v>237</v>
      </c>
      <c r="B74" s="100">
        <v>1230</v>
      </c>
      <c r="C74" s="100"/>
      <c r="D74" s="100"/>
      <c r="E74" s="100"/>
      <c r="F74" s="100"/>
      <c r="G74" s="100"/>
      <c r="H74" s="100"/>
      <c r="I74" s="109">
        <f t="shared" si="0"/>
        <v>1230</v>
      </c>
      <c r="J74" s="1">
        <v>1230000</v>
      </c>
    </row>
    <row r="75" spans="1:10" ht="13.5">
      <c r="A75" t="s">
        <v>238</v>
      </c>
      <c r="B75" s="100">
        <v>150</v>
      </c>
      <c r="C75" s="100"/>
      <c r="D75" s="100"/>
      <c r="E75" s="100"/>
      <c r="F75" s="100"/>
      <c r="G75" s="100"/>
      <c r="H75" s="100">
        <v>-16</v>
      </c>
      <c r="I75" s="109">
        <f t="shared" si="0"/>
        <v>134</v>
      </c>
      <c r="J75" s="1">
        <v>134009</v>
      </c>
    </row>
    <row r="76" spans="1:10" ht="13.5">
      <c r="A76" t="s">
        <v>239</v>
      </c>
      <c r="B76" s="100">
        <v>425</v>
      </c>
      <c r="C76" s="100"/>
      <c r="D76" s="100"/>
      <c r="E76" s="100"/>
      <c r="F76" s="100"/>
      <c r="G76" s="100"/>
      <c r="H76" s="100"/>
      <c r="I76" s="109">
        <f t="shared" si="0"/>
        <v>425</v>
      </c>
      <c r="J76" s="1">
        <v>425000</v>
      </c>
    </row>
    <row r="77" spans="1:10" ht="13.5">
      <c r="A77" t="s">
        <v>240</v>
      </c>
      <c r="B77" s="100">
        <v>5</v>
      </c>
      <c r="C77" s="100"/>
      <c r="D77" s="100"/>
      <c r="E77" s="100"/>
      <c r="F77" s="100"/>
      <c r="G77" s="100"/>
      <c r="H77" s="100">
        <v>-5</v>
      </c>
      <c r="I77" s="109">
        <f t="shared" si="0"/>
        <v>0</v>
      </c>
      <c r="J77" s="1"/>
    </row>
    <row r="78" spans="1:10" ht="13.5">
      <c r="A78" t="s">
        <v>241</v>
      </c>
      <c r="B78" s="100">
        <v>499.8</v>
      </c>
      <c r="C78" s="100"/>
      <c r="D78" s="100"/>
      <c r="E78" s="100"/>
      <c r="F78" s="100"/>
      <c r="G78" s="100"/>
      <c r="H78" s="100"/>
      <c r="I78" s="109">
        <f t="shared" si="0"/>
        <v>499.8</v>
      </c>
      <c r="J78" s="1">
        <v>499800</v>
      </c>
    </row>
    <row r="79" spans="2:10" ht="12.75">
      <c r="B79" s="100"/>
      <c r="C79" s="100"/>
      <c r="D79" s="100"/>
      <c r="E79" s="100"/>
      <c r="F79" s="100"/>
      <c r="G79" s="100"/>
      <c r="H79" s="100"/>
      <c r="I79" s="109"/>
      <c r="J79" s="1"/>
    </row>
    <row r="80" spans="2:10" ht="12.75">
      <c r="B80" s="100"/>
      <c r="C80" s="100"/>
      <c r="D80" s="100"/>
      <c r="E80" s="100"/>
      <c r="F80" s="100"/>
      <c r="G80" s="100"/>
      <c r="H80" s="100"/>
      <c r="I80" s="109"/>
      <c r="J80" s="1"/>
    </row>
    <row r="81" spans="1:10" ht="13.5">
      <c r="A81" s="108" t="s">
        <v>242</v>
      </c>
      <c r="B81" s="100"/>
      <c r="C81" s="100"/>
      <c r="D81" s="100"/>
      <c r="E81" s="100"/>
      <c r="F81" s="100"/>
      <c r="G81" s="100"/>
      <c r="H81" s="100"/>
      <c r="I81" s="109"/>
      <c r="J81" s="1"/>
    </row>
    <row r="82" spans="1:10" ht="12.75">
      <c r="A82" t="s">
        <v>243</v>
      </c>
      <c r="B82" s="100">
        <v>80</v>
      </c>
      <c r="C82" s="100"/>
      <c r="D82" s="100"/>
      <c r="E82" s="100"/>
      <c r="F82" s="100"/>
      <c r="G82" s="100">
        <v>-9</v>
      </c>
      <c r="H82" s="100">
        <v>-68</v>
      </c>
      <c r="I82" s="109">
        <f aca="true" t="shared" si="1" ref="I82:I147">SUM(B82:H82)</f>
        <v>3</v>
      </c>
      <c r="J82" s="1">
        <v>2600</v>
      </c>
    </row>
    <row r="83" spans="1:10" ht="13.5">
      <c r="A83" t="s">
        <v>244</v>
      </c>
      <c r="B83" s="100">
        <v>298</v>
      </c>
      <c r="C83" s="100"/>
      <c r="D83" s="100">
        <v>-211.4</v>
      </c>
      <c r="E83" s="100"/>
      <c r="F83" s="100"/>
      <c r="G83" s="100"/>
      <c r="H83" s="100"/>
      <c r="I83" s="109">
        <f t="shared" si="1"/>
        <v>86.6</v>
      </c>
      <c r="J83" s="1">
        <v>83013</v>
      </c>
    </row>
    <row r="84" spans="1:10" ht="12.75">
      <c r="A84" t="s">
        <v>245</v>
      </c>
      <c r="B84" s="100">
        <v>500</v>
      </c>
      <c r="C84" s="100"/>
      <c r="D84" s="100"/>
      <c r="E84" s="100">
        <v>41.5</v>
      </c>
      <c r="F84" s="100"/>
      <c r="G84" s="100">
        <v>150</v>
      </c>
      <c r="H84" s="100"/>
      <c r="I84" s="109">
        <f t="shared" si="1"/>
        <v>691.5</v>
      </c>
      <c r="J84" s="1">
        <v>665245.7</v>
      </c>
    </row>
    <row r="85" spans="1:10" ht="13.5">
      <c r="A85" t="s">
        <v>246</v>
      </c>
      <c r="B85" s="100">
        <v>1500</v>
      </c>
      <c r="C85" s="100"/>
      <c r="D85" s="100"/>
      <c r="E85" s="100"/>
      <c r="F85" s="100"/>
      <c r="G85" s="100"/>
      <c r="H85" s="100">
        <v>-102</v>
      </c>
      <c r="I85" s="109">
        <f t="shared" si="1"/>
        <v>1398</v>
      </c>
      <c r="J85" s="1">
        <v>1397973</v>
      </c>
    </row>
    <row r="86" spans="1:10" ht="12.75">
      <c r="A86" t="s">
        <v>247</v>
      </c>
      <c r="B86" s="100">
        <v>150</v>
      </c>
      <c r="C86" s="100"/>
      <c r="D86" s="100"/>
      <c r="E86" s="100"/>
      <c r="F86" s="100"/>
      <c r="G86" s="100"/>
      <c r="H86" s="100"/>
      <c r="I86" s="109">
        <f t="shared" si="1"/>
        <v>150</v>
      </c>
      <c r="J86" s="1">
        <v>149287</v>
      </c>
    </row>
    <row r="87" spans="1:10" ht="12.75">
      <c r="A87" t="s">
        <v>248</v>
      </c>
      <c r="B87" s="100">
        <v>260</v>
      </c>
      <c r="C87" s="100">
        <v>30</v>
      </c>
      <c r="D87" s="100"/>
      <c r="E87" s="100">
        <v>48</v>
      </c>
      <c r="F87" s="100"/>
      <c r="G87" s="100"/>
      <c r="H87" s="100"/>
      <c r="I87" s="109">
        <f t="shared" si="1"/>
        <v>338</v>
      </c>
      <c r="J87" s="1">
        <v>325200</v>
      </c>
    </row>
    <row r="88" spans="1:10" ht="13.5">
      <c r="A88" t="s">
        <v>249</v>
      </c>
      <c r="B88" s="100">
        <v>350</v>
      </c>
      <c r="C88" s="100"/>
      <c r="D88" s="100"/>
      <c r="E88" s="100"/>
      <c r="F88" s="100"/>
      <c r="G88" s="100"/>
      <c r="H88" s="100">
        <v>-160</v>
      </c>
      <c r="I88" s="109">
        <f t="shared" si="1"/>
        <v>190</v>
      </c>
      <c r="J88" s="1">
        <v>185245.48</v>
      </c>
    </row>
    <row r="89" spans="1:10" ht="13.5">
      <c r="A89" t="s">
        <v>250</v>
      </c>
      <c r="B89" s="100">
        <v>500</v>
      </c>
      <c r="C89" s="100"/>
      <c r="D89" s="100">
        <v>472</v>
      </c>
      <c r="E89" s="100"/>
      <c r="F89" s="100">
        <v>300</v>
      </c>
      <c r="G89" s="100"/>
      <c r="H89" s="100">
        <v>-100</v>
      </c>
      <c r="I89" s="109">
        <f t="shared" si="1"/>
        <v>1172</v>
      </c>
      <c r="J89" s="1">
        <v>1170078</v>
      </c>
    </row>
    <row r="90" spans="1:10" ht="13.5">
      <c r="A90" t="s">
        <v>251</v>
      </c>
      <c r="B90" s="100">
        <v>620</v>
      </c>
      <c r="C90" s="100"/>
      <c r="D90" s="100"/>
      <c r="E90" s="100"/>
      <c r="F90" s="100"/>
      <c r="G90" s="100"/>
      <c r="H90" s="100"/>
      <c r="I90" s="109">
        <f t="shared" si="1"/>
        <v>620</v>
      </c>
      <c r="J90" s="1">
        <v>619717.5</v>
      </c>
    </row>
    <row r="91" spans="1:10" ht="13.5">
      <c r="A91" t="s">
        <v>252</v>
      </c>
      <c r="B91" s="100">
        <v>472</v>
      </c>
      <c r="C91" s="100"/>
      <c r="D91" s="100">
        <v>-472</v>
      </c>
      <c r="E91" s="100"/>
      <c r="F91" s="100"/>
      <c r="G91" s="100"/>
      <c r="H91" s="100"/>
      <c r="I91" s="109">
        <f t="shared" si="1"/>
        <v>0</v>
      </c>
      <c r="J91" s="1"/>
    </row>
    <row r="92" spans="1:10" ht="13.5">
      <c r="A92" t="s">
        <v>253</v>
      </c>
      <c r="B92" s="100">
        <v>654.9</v>
      </c>
      <c r="C92" s="100"/>
      <c r="D92" s="100"/>
      <c r="E92" s="100"/>
      <c r="F92" s="100"/>
      <c r="G92" s="100"/>
      <c r="H92" s="100"/>
      <c r="I92" s="109">
        <f t="shared" si="1"/>
        <v>654.9</v>
      </c>
      <c r="J92" s="1">
        <v>654900</v>
      </c>
    </row>
    <row r="93" spans="1:10" ht="12.75">
      <c r="A93" t="s">
        <v>254</v>
      </c>
      <c r="B93" s="100">
        <v>260</v>
      </c>
      <c r="C93" s="100"/>
      <c r="D93" s="100"/>
      <c r="E93" s="100"/>
      <c r="F93" s="100"/>
      <c r="G93" s="100"/>
      <c r="H93" s="100">
        <v>10</v>
      </c>
      <c r="I93" s="109">
        <f t="shared" si="1"/>
        <v>270</v>
      </c>
      <c r="J93" s="1">
        <v>268326</v>
      </c>
    </row>
    <row r="94" spans="1:10" ht="13.5">
      <c r="A94" t="s">
        <v>255</v>
      </c>
      <c r="B94" s="100">
        <v>79.9</v>
      </c>
      <c r="C94" s="100"/>
      <c r="D94" s="100"/>
      <c r="E94" s="100"/>
      <c r="F94" s="100"/>
      <c r="G94" s="100"/>
      <c r="H94" s="100"/>
      <c r="I94" s="109">
        <f t="shared" si="1"/>
        <v>79.9</v>
      </c>
      <c r="J94" s="1">
        <v>79904</v>
      </c>
    </row>
    <row r="95" spans="1:10" ht="12.75">
      <c r="A95" t="s">
        <v>256</v>
      </c>
      <c r="B95" s="100">
        <v>260</v>
      </c>
      <c r="C95" s="100"/>
      <c r="D95" s="100"/>
      <c r="E95" s="100">
        <v>20</v>
      </c>
      <c r="F95" s="100"/>
      <c r="G95" s="100">
        <v>47</v>
      </c>
      <c r="H95" s="100"/>
      <c r="I95" s="109">
        <f t="shared" si="1"/>
        <v>327</v>
      </c>
      <c r="J95" s="1">
        <v>326577</v>
      </c>
    </row>
    <row r="96" spans="2:10" ht="12.75">
      <c r="B96" s="100"/>
      <c r="C96" s="100"/>
      <c r="D96" s="100"/>
      <c r="E96" s="100"/>
      <c r="F96" s="100"/>
      <c r="G96" s="100"/>
      <c r="H96" s="100"/>
      <c r="I96" s="109"/>
      <c r="J96" s="1"/>
    </row>
    <row r="97" spans="1:10" ht="12.75">
      <c r="A97" s="108" t="s">
        <v>257</v>
      </c>
      <c r="B97" s="100"/>
      <c r="C97" s="100"/>
      <c r="D97" s="100"/>
      <c r="E97" s="100"/>
      <c r="F97" s="100"/>
      <c r="G97" s="100"/>
      <c r="H97" s="100"/>
      <c r="I97" s="109"/>
      <c r="J97" s="1"/>
    </row>
    <row r="98" spans="1:10" ht="12.75">
      <c r="A98" t="s">
        <v>258</v>
      </c>
      <c r="B98" s="100">
        <v>215</v>
      </c>
      <c r="C98" s="100"/>
      <c r="D98" s="100"/>
      <c r="E98" s="100"/>
      <c r="F98" s="100"/>
      <c r="G98" s="100"/>
      <c r="H98" s="100"/>
      <c r="I98" s="109">
        <f t="shared" si="1"/>
        <v>215</v>
      </c>
      <c r="J98" s="1">
        <v>215004</v>
      </c>
    </row>
    <row r="99" spans="1:10" ht="13.5">
      <c r="A99" t="s">
        <v>259</v>
      </c>
      <c r="B99" s="100">
        <v>3413</v>
      </c>
      <c r="C99" s="100"/>
      <c r="D99" s="100"/>
      <c r="E99" s="100"/>
      <c r="F99" s="100"/>
      <c r="G99" s="100">
        <v>40</v>
      </c>
      <c r="H99" s="100"/>
      <c r="I99" s="109">
        <f t="shared" si="1"/>
        <v>3453</v>
      </c>
      <c r="J99" s="1">
        <v>3453774</v>
      </c>
    </row>
    <row r="100" spans="1:10" ht="13.5">
      <c r="A100" t="s">
        <v>260</v>
      </c>
      <c r="B100" s="100">
        <v>700</v>
      </c>
      <c r="C100" s="100"/>
      <c r="D100" s="100"/>
      <c r="E100" s="100"/>
      <c r="F100" s="100"/>
      <c r="G100" s="100"/>
      <c r="H100" s="100"/>
      <c r="I100" s="109">
        <f t="shared" si="1"/>
        <v>700</v>
      </c>
      <c r="J100" s="1">
        <v>700000</v>
      </c>
    </row>
    <row r="101" spans="1:10" ht="12.75">
      <c r="A101" t="s">
        <v>261</v>
      </c>
      <c r="B101" s="100">
        <v>341</v>
      </c>
      <c r="C101" s="100"/>
      <c r="D101" s="100"/>
      <c r="E101" s="100"/>
      <c r="F101" s="100"/>
      <c r="G101" s="100"/>
      <c r="H101" s="100"/>
      <c r="I101" s="109">
        <f t="shared" si="1"/>
        <v>341</v>
      </c>
      <c r="J101" s="1">
        <v>343326</v>
      </c>
    </row>
    <row r="102" spans="1:10" ht="13.5">
      <c r="A102" t="s">
        <v>262</v>
      </c>
      <c r="B102" s="100">
        <v>25</v>
      </c>
      <c r="C102" s="100"/>
      <c r="D102" s="100"/>
      <c r="E102" s="100"/>
      <c r="F102" s="100"/>
      <c r="G102" s="100"/>
      <c r="H102" s="100"/>
      <c r="I102" s="109">
        <f t="shared" si="1"/>
        <v>25</v>
      </c>
      <c r="J102" s="1">
        <v>19114.8</v>
      </c>
    </row>
    <row r="103" spans="1:10" ht="12.75">
      <c r="A103" t="s">
        <v>263</v>
      </c>
      <c r="B103" s="100">
        <v>2044.2</v>
      </c>
      <c r="C103" s="100"/>
      <c r="D103" s="100"/>
      <c r="E103" s="100"/>
      <c r="F103" s="100">
        <v>-93</v>
      </c>
      <c r="G103" s="100">
        <v>90</v>
      </c>
      <c r="H103" s="100">
        <v>301</v>
      </c>
      <c r="I103" s="109">
        <f t="shared" si="1"/>
        <v>2342.2</v>
      </c>
      <c r="J103" s="1">
        <v>2341371</v>
      </c>
    </row>
    <row r="104" spans="2:10" ht="12.75">
      <c r="B104" s="100"/>
      <c r="C104" s="100"/>
      <c r="D104" s="100"/>
      <c r="E104" s="100"/>
      <c r="F104" s="100"/>
      <c r="G104" s="100"/>
      <c r="H104" s="100"/>
      <c r="I104" s="109"/>
      <c r="J104" s="1"/>
    </row>
    <row r="105" spans="1:10" ht="12.75">
      <c r="A105" s="108" t="s">
        <v>264</v>
      </c>
      <c r="B105" s="100"/>
      <c r="C105" s="100"/>
      <c r="D105" s="100"/>
      <c r="E105" s="100"/>
      <c r="F105" s="100"/>
      <c r="G105" s="100"/>
      <c r="H105" s="100"/>
      <c r="I105" s="109"/>
      <c r="J105" s="1"/>
    </row>
    <row r="106" spans="1:10" ht="13.5">
      <c r="A106" s="110" t="s">
        <v>265</v>
      </c>
      <c r="B106" s="100"/>
      <c r="C106" s="100"/>
      <c r="D106" s="100"/>
      <c r="E106" s="100"/>
      <c r="F106" s="100"/>
      <c r="G106" s="100"/>
      <c r="H106" s="100"/>
      <c r="I106" s="109"/>
      <c r="J106" s="1"/>
    </row>
    <row r="107" spans="1:10" ht="13.5">
      <c r="A107" s="110" t="s">
        <v>266</v>
      </c>
      <c r="B107" s="100">
        <v>1200</v>
      </c>
      <c r="C107" s="100"/>
      <c r="D107" s="100"/>
      <c r="E107" s="100"/>
      <c r="F107" s="100"/>
      <c r="G107" s="100">
        <v>600</v>
      </c>
      <c r="H107" s="100">
        <v>-215</v>
      </c>
      <c r="I107" s="109">
        <f t="shared" si="1"/>
        <v>1585</v>
      </c>
      <c r="J107" s="1">
        <v>1523529</v>
      </c>
    </row>
    <row r="108" spans="2:10" ht="12.75">
      <c r="B108" s="100"/>
      <c r="C108" s="100"/>
      <c r="D108" s="100"/>
      <c r="E108" s="100"/>
      <c r="F108" s="100"/>
      <c r="G108" s="100"/>
      <c r="H108" s="100"/>
      <c r="I108" s="109"/>
      <c r="J108" s="1"/>
    </row>
    <row r="109" spans="1:10" ht="13.5">
      <c r="A109" s="108" t="s">
        <v>267</v>
      </c>
      <c r="B109" s="100"/>
      <c r="C109" s="100"/>
      <c r="D109" s="100"/>
      <c r="E109" s="100"/>
      <c r="F109" s="100"/>
      <c r="G109" s="100"/>
      <c r="H109" s="100"/>
      <c r="I109" s="109"/>
      <c r="J109" s="1"/>
    </row>
    <row r="110" spans="1:10" ht="12.75">
      <c r="A110" s="108" t="s">
        <v>268</v>
      </c>
      <c r="B110" s="100"/>
      <c r="C110" s="100"/>
      <c r="D110" s="100"/>
      <c r="E110" s="100"/>
      <c r="F110" s="100"/>
      <c r="G110" s="100"/>
      <c r="H110" s="100"/>
      <c r="I110" s="109"/>
      <c r="J110" s="1"/>
    </row>
    <row r="111" spans="1:10" ht="12.75">
      <c r="A111" s="110" t="s">
        <v>269</v>
      </c>
      <c r="B111" s="100">
        <v>714</v>
      </c>
      <c r="C111" s="100"/>
      <c r="D111" s="100"/>
      <c r="E111" s="100"/>
      <c r="F111" s="100"/>
      <c r="G111" s="100"/>
      <c r="H111" s="100"/>
      <c r="I111" s="109">
        <f t="shared" si="1"/>
        <v>714</v>
      </c>
      <c r="J111" s="1">
        <v>714000</v>
      </c>
    </row>
    <row r="112" spans="1:10" ht="12.75">
      <c r="A112" s="110" t="s">
        <v>270</v>
      </c>
      <c r="B112" s="100">
        <v>377</v>
      </c>
      <c r="C112" s="100"/>
      <c r="D112" s="100">
        <v>270</v>
      </c>
      <c r="E112" s="100"/>
      <c r="F112" s="100"/>
      <c r="G112" s="100"/>
      <c r="H112" s="100"/>
      <c r="I112" s="109">
        <f t="shared" si="1"/>
        <v>647</v>
      </c>
      <c r="J112" s="1">
        <v>647000</v>
      </c>
    </row>
    <row r="113" spans="1:10" ht="13.5">
      <c r="A113" s="110" t="s">
        <v>271</v>
      </c>
      <c r="B113" s="100">
        <v>53.1</v>
      </c>
      <c r="C113" s="100"/>
      <c r="D113" s="100"/>
      <c r="E113" s="100"/>
      <c r="F113" s="100"/>
      <c r="G113" s="100"/>
      <c r="H113" s="100">
        <v>-1</v>
      </c>
      <c r="I113" s="109">
        <f t="shared" si="1"/>
        <v>52.1</v>
      </c>
      <c r="J113" s="1">
        <v>52060</v>
      </c>
    </row>
    <row r="114" spans="1:10" ht="13.5">
      <c r="A114" s="110" t="s">
        <v>272</v>
      </c>
      <c r="B114" s="100">
        <v>30</v>
      </c>
      <c r="C114" s="100"/>
      <c r="D114" s="100"/>
      <c r="E114" s="100"/>
      <c r="F114" s="100"/>
      <c r="G114" s="100"/>
      <c r="H114" s="100"/>
      <c r="I114" s="109">
        <f t="shared" si="1"/>
        <v>30</v>
      </c>
      <c r="J114" s="1">
        <v>30000</v>
      </c>
    </row>
    <row r="115" spans="2:10" ht="12.75">
      <c r="B115" s="100"/>
      <c r="C115" s="100"/>
      <c r="D115" s="100"/>
      <c r="E115" s="100"/>
      <c r="F115" s="100"/>
      <c r="G115" s="100"/>
      <c r="H115" s="100"/>
      <c r="I115" s="109"/>
      <c r="J115" s="1"/>
    </row>
    <row r="116" spans="1:10" ht="13.5">
      <c r="A116" s="108" t="s">
        <v>273</v>
      </c>
      <c r="B116" s="100"/>
      <c r="C116" s="100"/>
      <c r="D116" s="100"/>
      <c r="E116" s="100"/>
      <c r="F116" s="100"/>
      <c r="G116" s="100"/>
      <c r="H116" s="100"/>
      <c r="I116" s="109"/>
      <c r="J116" s="1"/>
    </row>
    <row r="117" spans="1:10" ht="13.5">
      <c r="A117" t="s">
        <v>274</v>
      </c>
      <c r="B117" s="100">
        <v>350</v>
      </c>
      <c r="C117" s="100"/>
      <c r="D117" s="100"/>
      <c r="E117" s="100">
        <v>28</v>
      </c>
      <c r="F117" s="100"/>
      <c r="G117" s="100"/>
      <c r="H117" s="100">
        <v>-105.8</v>
      </c>
      <c r="I117" s="109">
        <f t="shared" si="1"/>
        <v>272.2</v>
      </c>
      <c r="J117" s="1">
        <v>272171.61</v>
      </c>
    </row>
    <row r="118" spans="2:10" ht="12.75">
      <c r="B118" s="100"/>
      <c r="C118" s="100"/>
      <c r="D118" s="100"/>
      <c r="E118" s="100"/>
      <c r="F118" s="100"/>
      <c r="G118" s="100"/>
      <c r="H118" s="100"/>
      <c r="I118" s="109"/>
      <c r="J118" s="1"/>
    </row>
    <row r="119" spans="1:10" ht="13.5">
      <c r="A119" s="108" t="s">
        <v>275</v>
      </c>
      <c r="B119" s="100"/>
      <c r="C119" s="100"/>
      <c r="D119" s="100"/>
      <c r="E119" s="100"/>
      <c r="F119" s="100"/>
      <c r="G119" s="100"/>
      <c r="H119" s="100"/>
      <c r="I119" s="109"/>
      <c r="J119" s="1"/>
    </row>
    <row r="120" spans="1:10" ht="12.75">
      <c r="A120" t="s">
        <v>276</v>
      </c>
      <c r="B120" s="100">
        <v>1800</v>
      </c>
      <c r="C120" s="100"/>
      <c r="D120" s="100"/>
      <c r="E120" s="100"/>
      <c r="F120" s="100"/>
      <c r="G120" s="100"/>
      <c r="H120" s="100"/>
      <c r="I120" s="109">
        <f t="shared" si="1"/>
        <v>1800</v>
      </c>
      <c r="J120" s="1">
        <v>1426585</v>
      </c>
    </row>
    <row r="121" spans="1:10" ht="12.75">
      <c r="A121" t="s">
        <v>277</v>
      </c>
      <c r="B121" s="100">
        <v>11850</v>
      </c>
      <c r="C121" s="100"/>
      <c r="D121" s="100"/>
      <c r="E121" s="100"/>
      <c r="F121" s="100"/>
      <c r="G121" s="100">
        <v>-100</v>
      </c>
      <c r="H121" s="100">
        <v>100</v>
      </c>
      <c r="I121" s="109">
        <f t="shared" si="1"/>
        <v>11850</v>
      </c>
      <c r="J121" s="1">
        <v>10417329.83</v>
      </c>
    </row>
    <row r="122" spans="1:10" ht="12.75">
      <c r="A122" t="s">
        <v>278</v>
      </c>
      <c r="B122" s="100"/>
      <c r="C122" s="100"/>
      <c r="D122" s="100">
        <v>150</v>
      </c>
      <c r="E122" s="100">
        <v>19.4</v>
      </c>
      <c r="F122" s="100"/>
      <c r="G122" s="100"/>
      <c r="H122" s="100"/>
      <c r="I122" s="109">
        <f>SUM(B122:H122)</f>
        <v>169.4</v>
      </c>
      <c r="J122" s="1">
        <v>169400</v>
      </c>
    </row>
    <row r="123" spans="1:10" ht="12.75">
      <c r="A123" t="s">
        <v>279</v>
      </c>
      <c r="B123" s="100"/>
      <c r="C123" s="100"/>
      <c r="D123" s="100"/>
      <c r="E123" s="100"/>
      <c r="F123" s="100"/>
      <c r="G123" s="100">
        <v>200</v>
      </c>
      <c r="H123" s="100">
        <v>-27</v>
      </c>
      <c r="I123" s="109">
        <f>SUM(B123:H123)</f>
        <v>173</v>
      </c>
      <c r="J123" s="1">
        <v>173000</v>
      </c>
    </row>
    <row r="124" spans="1:10" ht="13.5">
      <c r="A124" t="s">
        <v>280</v>
      </c>
      <c r="B124" s="100">
        <v>1000</v>
      </c>
      <c r="C124" s="100"/>
      <c r="D124" s="100"/>
      <c r="E124" s="100"/>
      <c r="F124" s="100"/>
      <c r="G124" s="100"/>
      <c r="H124" s="100"/>
      <c r="I124" s="109">
        <f t="shared" si="1"/>
        <v>1000</v>
      </c>
      <c r="J124" s="1">
        <v>999513.4</v>
      </c>
    </row>
    <row r="125" spans="1:10" ht="13.5">
      <c r="A125" t="s">
        <v>281</v>
      </c>
      <c r="B125" s="100">
        <v>300</v>
      </c>
      <c r="C125" s="100"/>
      <c r="D125" s="100"/>
      <c r="E125" s="100"/>
      <c r="F125" s="100"/>
      <c r="G125" s="100"/>
      <c r="H125" s="100"/>
      <c r="I125" s="109">
        <f t="shared" si="1"/>
        <v>300</v>
      </c>
      <c r="J125" s="1">
        <v>273602</v>
      </c>
    </row>
    <row r="126" spans="1:10" ht="12.75">
      <c r="A126" t="s">
        <v>282</v>
      </c>
      <c r="B126" s="100"/>
      <c r="C126" s="100"/>
      <c r="D126" s="100"/>
      <c r="E126" s="100"/>
      <c r="F126" s="100"/>
      <c r="G126" s="100"/>
      <c r="H126" s="100">
        <v>20</v>
      </c>
      <c r="I126" s="109">
        <f>SUM(B126:H126)</f>
        <v>20</v>
      </c>
      <c r="J126" s="1">
        <v>20000</v>
      </c>
    </row>
    <row r="127" spans="2:10" ht="12.75">
      <c r="B127" s="100"/>
      <c r="C127" s="100"/>
      <c r="D127" s="100"/>
      <c r="E127" s="100"/>
      <c r="F127" s="100"/>
      <c r="G127" s="100"/>
      <c r="H127" s="100"/>
      <c r="I127" s="109"/>
      <c r="J127" s="1"/>
    </row>
    <row r="128" spans="1:10" ht="12.75">
      <c r="A128" s="108" t="s">
        <v>283</v>
      </c>
      <c r="B128" s="100"/>
      <c r="C128" s="100"/>
      <c r="D128" s="100"/>
      <c r="E128" s="100"/>
      <c r="F128" s="100"/>
      <c r="G128" s="100"/>
      <c r="H128" s="100"/>
      <c r="I128" s="109"/>
      <c r="J128" s="1"/>
    </row>
    <row r="129" spans="1:10" ht="13.5">
      <c r="A129" t="s">
        <v>284</v>
      </c>
      <c r="B129" s="100"/>
      <c r="C129" s="100"/>
      <c r="D129" s="100"/>
      <c r="E129" s="100"/>
      <c r="F129" s="100"/>
      <c r="G129" s="100"/>
      <c r="H129" s="100"/>
      <c r="I129" s="109"/>
      <c r="J129" s="1"/>
    </row>
    <row r="130" spans="1:10" ht="12.75">
      <c r="A130" t="s">
        <v>285</v>
      </c>
      <c r="B130" s="100">
        <v>120</v>
      </c>
      <c r="C130" s="100"/>
      <c r="D130" s="100">
        <v>-20</v>
      </c>
      <c r="E130" s="100"/>
      <c r="F130" s="100"/>
      <c r="G130" s="100"/>
      <c r="H130" s="100"/>
      <c r="I130" s="109">
        <f t="shared" si="1"/>
        <v>100</v>
      </c>
      <c r="J130" s="1">
        <v>98457.8</v>
      </c>
    </row>
    <row r="131" spans="1:10" ht="13.5">
      <c r="A131" t="s">
        <v>286</v>
      </c>
      <c r="B131" s="100">
        <v>500</v>
      </c>
      <c r="C131" s="100"/>
      <c r="D131" s="100"/>
      <c r="E131" s="100"/>
      <c r="F131" s="100"/>
      <c r="G131" s="100"/>
      <c r="H131" s="100"/>
      <c r="I131" s="109">
        <f t="shared" si="1"/>
        <v>500</v>
      </c>
      <c r="J131" s="1">
        <v>469526</v>
      </c>
    </row>
    <row r="132" spans="1:10" ht="13.5">
      <c r="A132" t="s">
        <v>287</v>
      </c>
      <c r="B132" s="100">
        <v>15</v>
      </c>
      <c r="C132" s="100"/>
      <c r="D132" s="100"/>
      <c r="E132" s="100"/>
      <c r="F132" s="100"/>
      <c r="G132" s="100"/>
      <c r="H132" s="100"/>
      <c r="I132" s="109">
        <f t="shared" si="1"/>
        <v>15</v>
      </c>
      <c r="J132" s="1">
        <v>13524</v>
      </c>
    </row>
    <row r="133" spans="1:10" ht="13.5" customHeight="1">
      <c r="A133" t="s">
        <v>288</v>
      </c>
      <c r="B133" s="100">
        <v>6976.1</v>
      </c>
      <c r="C133" s="100"/>
      <c r="D133" s="100"/>
      <c r="E133" s="100"/>
      <c r="F133" s="100"/>
      <c r="G133" s="100">
        <v>-5.4</v>
      </c>
      <c r="H133" s="100"/>
      <c r="I133" s="109">
        <f t="shared" si="1"/>
        <v>6970.700000000001</v>
      </c>
      <c r="J133" s="1">
        <v>6970712</v>
      </c>
    </row>
    <row r="134" spans="1:10" ht="13.5" customHeight="1">
      <c r="A134" t="s">
        <v>289</v>
      </c>
      <c r="B134" s="100">
        <v>266</v>
      </c>
      <c r="C134" s="100"/>
      <c r="D134" s="100">
        <v>2.4</v>
      </c>
      <c r="E134" s="100">
        <v>100</v>
      </c>
      <c r="F134" s="100"/>
      <c r="G134" s="100">
        <v>70</v>
      </c>
      <c r="H134" s="100"/>
      <c r="I134" s="109">
        <f t="shared" si="1"/>
        <v>438.4</v>
      </c>
      <c r="J134" s="1">
        <v>413942</v>
      </c>
    </row>
    <row r="135" spans="1:10" ht="13.5">
      <c r="A135" t="s">
        <v>290</v>
      </c>
      <c r="B135" s="100"/>
      <c r="C135" s="100"/>
      <c r="D135" s="100"/>
      <c r="E135" s="100"/>
      <c r="F135" s="100"/>
      <c r="G135" s="100"/>
      <c r="H135" s="100"/>
      <c r="I135" s="109">
        <f t="shared" si="1"/>
        <v>0</v>
      </c>
      <c r="J135" s="1">
        <v>500</v>
      </c>
    </row>
    <row r="136" spans="1:10" ht="12.75">
      <c r="A136" t="s">
        <v>291</v>
      </c>
      <c r="B136" s="100"/>
      <c r="C136" s="100"/>
      <c r="D136" s="100"/>
      <c r="E136" s="100"/>
      <c r="F136" s="100"/>
      <c r="G136" s="100"/>
      <c r="H136" s="100"/>
      <c r="I136" s="109">
        <f t="shared" si="1"/>
        <v>0</v>
      </c>
      <c r="J136" s="1">
        <v>0</v>
      </c>
    </row>
    <row r="137" spans="2:10" ht="12.75">
      <c r="B137" s="100"/>
      <c r="C137" s="100"/>
      <c r="D137" s="100"/>
      <c r="E137" s="100"/>
      <c r="F137" s="100"/>
      <c r="G137" s="100"/>
      <c r="H137" s="100"/>
      <c r="I137" s="109"/>
      <c r="J137" s="1"/>
    </row>
    <row r="138" spans="1:10" ht="12.75">
      <c r="A138" s="108" t="s">
        <v>292</v>
      </c>
      <c r="B138" s="100"/>
      <c r="C138" s="100"/>
      <c r="D138" s="100"/>
      <c r="E138" s="100"/>
      <c r="F138" s="100"/>
      <c r="G138" s="100"/>
      <c r="H138" s="100"/>
      <c r="I138" s="109"/>
      <c r="J138" s="1"/>
    </row>
    <row r="139" spans="1:10" ht="13.5">
      <c r="A139" t="s">
        <v>293</v>
      </c>
      <c r="B139" s="100">
        <v>171.8</v>
      </c>
      <c r="C139" s="100"/>
      <c r="D139" s="100"/>
      <c r="E139" s="100"/>
      <c r="F139" s="100">
        <v>48</v>
      </c>
      <c r="G139" s="100">
        <v>50</v>
      </c>
      <c r="H139" s="100">
        <v>5</v>
      </c>
      <c r="I139" s="109">
        <f t="shared" si="1"/>
        <v>274.8</v>
      </c>
      <c r="J139" s="1">
        <v>274762.4</v>
      </c>
    </row>
    <row r="140" spans="1:10" ht="13.5">
      <c r="A140" t="s">
        <v>294</v>
      </c>
      <c r="B140" s="100">
        <v>32.5</v>
      </c>
      <c r="C140" s="100"/>
      <c r="D140" s="100"/>
      <c r="E140" s="100"/>
      <c r="F140" s="100"/>
      <c r="G140" s="100"/>
      <c r="H140" s="100"/>
      <c r="I140" s="109">
        <f t="shared" si="1"/>
        <v>32.5</v>
      </c>
      <c r="J140" s="1">
        <v>32445</v>
      </c>
    </row>
    <row r="141" spans="1:10" ht="12.75">
      <c r="A141" t="s">
        <v>295</v>
      </c>
      <c r="B141" s="100">
        <v>1712.8</v>
      </c>
      <c r="C141" s="100">
        <v>-781</v>
      </c>
      <c r="D141" s="100">
        <v>-931.8</v>
      </c>
      <c r="E141" s="100"/>
      <c r="F141" s="100"/>
      <c r="G141" s="100">
        <v>49.1</v>
      </c>
      <c r="H141" s="100">
        <v>-49.1</v>
      </c>
      <c r="I141" s="109">
        <f t="shared" si="1"/>
        <v>0</v>
      </c>
      <c r="J141" s="1"/>
    </row>
    <row r="142" spans="1:10" ht="13.5">
      <c r="A142" t="s">
        <v>296</v>
      </c>
      <c r="B142" s="100"/>
      <c r="C142" s="100"/>
      <c r="D142" s="100">
        <v>1000</v>
      </c>
      <c r="E142" s="100">
        <v>79.8</v>
      </c>
      <c r="F142" s="100">
        <v>-90</v>
      </c>
      <c r="G142" s="100">
        <v>-989.8</v>
      </c>
      <c r="H142" s="100"/>
      <c r="I142" s="109">
        <f>SUM(B142:H142)</f>
        <v>0</v>
      </c>
      <c r="J142" s="1"/>
    </row>
    <row r="143" spans="1:10" ht="12.75">
      <c r="A143" t="s">
        <v>297</v>
      </c>
      <c r="B143" s="100"/>
      <c r="C143" s="100"/>
      <c r="D143" s="100"/>
      <c r="E143" s="100">
        <v>20.4</v>
      </c>
      <c r="F143" s="100"/>
      <c r="G143" s="100"/>
      <c r="H143" s="100"/>
      <c r="I143" s="109">
        <f>SUM(B143:H143)</f>
        <v>20.4</v>
      </c>
      <c r="J143" s="1">
        <v>20334</v>
      </c>
    </row>
    <row r="144" spans="2:10" ht="12.75">
      <c r="B144" s="100"/>
      <c r="C144" s="100"/>
      <c r="D144" s="100"/>
      <c r="E144" s="100"/>
      <c r="F144" s="100"/>
      <c r="G144" s="100"/>
      <c r="H144" s="100"/>
      <c r="I144" s="109"/>
      <c r="J144" s="1"/>
    </row>
    <row r="145" spans="1:10" ht="12.75">
      <c r="A145" s="108" t="s">
        <v>298</v>
      </c>
      <c r="B145" s="100"/>
      <c r="C145" s="100"/>
      <c r="D145" s="100"/>
      <c r="E145" s="100"/>
      <c r="F145" s="100"/>
      <c r="G145" s="100"/>
      <c r="H145" s="100"/>
      <c r="I145" s="109"/>
      <c r="J145" s="1"/>
    </row>
    <row r="146" spans="1:10" ht="13.5">
      <c r="A146" t="s">
        <v>299</v>
      </c>
      <c r="B146" s="100">
        <v>145.3</v>
      </c>
      <c r="C146" s="100"/>
      <c r="D146" s="100"/>
      <c r="E146" s="100"/>
      <c r="F146" s="100"/>
      <c r="G146" s="100"/>
      <c r="H146" s="100"/>
      <c r="I146" s="109">
        <f t="shared" si="1"/>
        <v>145.3</v>
      </c>
      <c r="J146" s="1">
        <v>139643.72</v>
      </c>
    </row>
    <row r="147" spans="1:10" ht="13.5">
      <c r="A147" t="s">
        <v>300</v>
      </c>
      <c r="B147" s="100">
        <v>70</v>
      </c>
      <c r="C147" s="100"/>
      <c r="D147" s="100"/>
      <c r="E147" s="100"/>
      <c r="F147" s="100"/>
      <c r="G147" s="100"/>
      <c r="H147" s="100"/>
      <c r="I147" s="109">
        <f t="shared" si="1"/>
        <v>70</v>
      </c>
      <c r="J147" s="1">
        <v>67141.01</v>
      </c>
    </row>
    <row r="148" spans="1:10" ht="12.75">
      <c r="A148" t="s">
        <v>301</v>
      </c>
      <c r="B148" s="100">
        <v>90</v>
      </c>
      <c r="C148" s="100"/>
      <c r="D148" s="100"/>
      <c r="E148" s="100"/>
      <c r="F148" s="100"/>
      <c r="G148" s="100"/>
      <c r="H148" s="100"/>
      <c r="I148" s="109">
        <f aca="true" t="shared" si="2" ref="I148:I180">SUM(B148:H148)</f>
        <v>90</v>
      </c>
      <c r="J148" s="1">
        <v>54682.54</v>
      </c>
    </row>
    <row r="149" spans="1:10" ht="12.75">
      <c r="A149" s="111"/>
      <c r="B149" s="112"/>
      <c r="C149" s="112"/>
      <c r="D149" s="112"/>
      <c r="E149" s="112"/>
      <c r="F149" s="112"/>
      <c r="G149" s="112"/>
      <c r="H149" s="112"/>
      <c r="I149" s="113"/>
      <c r="J149" s="114"/>
    </row>
    <row r="150" spans="2:10" ht="12.75">
      <c r="B150" s="100"/>
      <c r="C150" s="100"/>
      <c r="D150" s="100"/>
      <c r="E150" s="100"/>
      <c r="F150" s="100"/>
      <c r="G150" s="100"/>
      <c r="H150" s="100"/>
      <c r="I150" s="109"/>
      <c r="J150" s="1"/>
    </row>
    <row r="151" spans="1:10" ht="12.75">
      <c r="A151" s="108" t="s">
        <v>302</v>
      </c>
      <c r="B151" s="100"/>
      <c r="C151" s="100"/>
      <c r="D151" s="100"/>
      <c r="E151" s="100"/>
      <c r="F151" s="100"/>
      <c r="G151" s="100"/>
      <c r="H151" s="100"/>
      <c r="I151" s="109"/>
      <c r="J151" s="1"/>
    </row>
    <row r="152" spans="1:10" ht="13.5">
      <c r="A152" s="110" t="s">
        <v>303</v>
      </c>
      <c r="B152" s="100">
        <v>30</v>
      </c>
      <c r="C152" s="100"/>
      <c r="D152" s="100">
        <v>0.1</v>
      </c>
      <c r="E152" s="100"/>
      <c r="F152" s="100"/>
      <c r="G152" s="100"/>
      <c r="H152" s="100"/>
      <c r="I152" s="109">
        <f t="shared" si="2"/>
        <v>30.1</v>
      </c>
      <c r="J152" s="1">
        <v>30100</v>
      </c>
    </row>
    <row r="153" spans="1:10" ht="13.5">
      <c r="A153" s="110" t="s">
        <v>304</v>
      </c>
      <c r="B153" s="100">
        <v>50</v>
      </c>
      <c r="C153" s="100"/>
      <c r="D153" s="100"/>
      <c r="E153" s="100"/>
      <c r="F153" s="100"/>
      <c r="G153" s="100"/>
      <c r="H153" s="100"/>
      <c r="I153" s="109">
        <f t="shared" si="2"/>
        <v>50</v>
      </c>
      <c r="J153" s="1">
        <v>50000</v>
      </c>
    </row>
    <row r="154" spans="1:10" ht="13.5">
      <c r="A154" s="110" t="s">
        <v>305</v>
      </c>
      <c r="B154" s="100">
        <v>8.3</v>
      </c>
      <c r="C154" s="100"/>
      <c r="D154" s="100">
        <v>-8.3</v>
      </c>
      <c r="E154" s="100"/>
      <c r="F154" s="100"/>
      <c r="G154" s="100"/>
      <c r="H154" s="100"/>
      <c r="I154" s="109">
        <f t="shared" si="2"/>
        <v>0</v>
      </c>
      <c r="J154" s="1">
        <v>0</v>
      </c>
    </row>
    <row r="155" spans="1:10" ht="13.5">
      <c r="A155" s="110" t="s">
        <v>306</v>
      </c>
      <c r="B155" s="100">
        <v>35</v>
      </c>
      <c r="C155" s="100"/>
      <c r="D155" s="100"/>
      <c r="E155" s="100"/>
      <c r="F155" s="100"/>
      <c r="G155" s="100"/>
      <c r="H155" s="100"/>
      <c r="I155" s="109">
        <f t="shared" si="2"/>
        <v>35</v>
      </c>
      <c r="J155" s="1">
        <v>34921</v>
      </c>
    </row>
    <row r="156" spans="1:10" ht="13.5">
      <c r="A156" t="s">
        <v>307</v>
      </c>
      <c r="B156" s="100">
        <v>2400</v>
      </c>
      <c r="C156" s="100"/>
      <c r="D156" s="100"/>
      <c r="E156" s="100"/>
      <c r="F156" s="100"/>
      <c r="G156" s="100"/>
      <c r="H156" s="100"/>
      <c r="I156" s="109">
        <f t="shared" si="2"/>
        <v>2400</v>
      </c>
      <c r="J156" s="1">
        <v>2396471</v>
      </c>
    </row>
    <row r="157" spans="1:10" ht="13.5">
      <c r="A157" t="s">
        <v>308</v>
      </c>
      <c r="B157" s="100">
        <v>18500</v>
      </c>
      <c r="C157" s="100"/>
      <c r="D157" s="115">
        <v>-350</v>
      </c>
      <c r="E157" s="100"/>
      <c r="F157" s="100"/>
      <c r="G157" s="100">
        <v>-227</v>
      </c>
      <c r="H157" s="100"/>
      <c r="I157" s="109">
        <f>SUM(B157:H157)</f>
        <v>17923</v>
      </c>
      <c r="J157" s="1">
        <v>17922470.6</v>
      </c>
    </row>
    <row r="158" spans="1:10" ht="13.5">
      <c r="A158" t="s">
        <v>309</v>
      </c>
      <c r="B158" s="100"/>
      <c r="C158" s="100"/>
      <c r="D158" s="100">
        <v>360</v>
      </c>
      <c r="E158" s="100"/>
      <c r="F158" s="100"/>
      <c r="G158" s="100"/>
      <c r="H158" s="100">
        <v>-190</v>
      </c>
      <c r="I158" s="109">
        <f t="shared" si="2"/>
        <v>170</v>
      </c>
      <c r="J158" s="1">
        <v>157261.95</v>
      </c>
    </row>
    <row r="159" spans="1:10" ht="12.75">
      <c r="A159" t="s">
        <v>310</v>
      </c>
      <c r="B159" s="100">
        <v>300</v>
      </c>
      <c r="C159" s="100"/>
      <c r="D159" s="100">
        <v>200</v>
      </c>
      <c r="E159" s="100"/>
      <c r="F159" s="100">
        <v>13</v>
      </c>
      <c r="G159" s="100">
        <v>2</v>
      </c>
      <c r="H159" s="100"/>
      <c r="I159" s="109">
        <f t="shared" si="2"/>
        <v>515</v>
      </c>
      <c r="J159" s="1">
        <v>512586.1</v>
      </c>
    </row>
    <row r="160" spans="1:10" ht="13.5">
      <c r="A160" t="s">
        <v>311</v>
      </c>
      <c r="B160" s="100"/>
      <c r="C160" s="100"/>
      <c r="D160" s="100"/>
      <c r="E160" s="100"/>
      <c r="F160" s="100"/>
      <c r="G160" s="100"/>
      <c r="H160" s="100"/>
      <c r="I160" s="109"/>
      <c r="J160" s="1"/>
    </row>
    <row r="161" spans="1:10" ht="13.5">
      <c r="A161" t="s">
        <v>312</v>
      </c>
      <c r="B161" s="100"/>
      <c r="C161" s="100">
        <v>22</v>
      </c>
      <c r="D161" s="100"/>
      <c r="E161" s="100"/>
      <c r="F161" s="100"/>
      <c r="G161" s="100"/>
      <c r="H161" s="100">
        <v>-22</v>
      </c>
      <c r="I161" s="109">
        <f t="shared" si="2"/>
        <v>0</v>
      </c>
      <c r="J161" s="1"/>
    </row>
    <row r="162" spans="1:10" ht="13.5">
      <c r="A162" t="s">
        <v>313</v>
      </c>
      <c r="B162" s="100"/>
      <c r="C162" s="100"/>
      <c r="D162" s="100"/>
      <c r="E162" s="100"/>
      <c r="F162" s="100"/>
      <c r="G162" s="100"/>
      <c r="H162" s="100"/>
      <c r="I162" s="109">
        <f t="shared" si="2"/>
        <v>0</v>
      </c>
      <c r="J162" s="1"/>
    </row>
    <row r="163" spans="1:10" ht="13.5">
      <c r="A163" t="s">
        <v>314</v>
      </c>
      <c r="B163" s="100"/>
      <c r="C163" s="100">
        <v>72</v>
      </c>
      <c r="D163" s="100">
        <v>24</v>
      </c>
      <c r="E163" s="100"/>
      <c r="F163" s="100"/>
      <c r="G163" s="100"/>
      <c r="H163" s="100"/>
      <c r="I163" s="109">
        <f t="shared" si="2"/>
        <v>96</v>
      </c>
      <c r="J163" s="1">
        <v>53104</v>
      </c>
    </row>
    <row r="164" spans="1:10" ht="13.5">
      <c r="A164" t="s">
        <v>315</v>
      </c>
      <c r="B164" s="100">
        <v>1700</v>
      </c>
      <c r="C164" s="100">
        <v>147</v>
      </c>
      <c r="D164" s="100">
        <v>180</v>
      </c>
      <c r="E164" s="100"/>
      <c r="F164" s="100">
        <v>-40</v>
      </c>
      <c r="G164" s="100"/>
      <c r="H164" s="100"/>
      <c r="I164" s="109">
        <f t="shared" si="2"/>
        <v>1987</v>
      </c>
      <c r="J164" s="1">
        <v>1985791</v>
      </c>
    </row>
    <row r="165" spans="1:10" ht="13.5">
      <c r="A165" t="s">
        <v>316</v>
      </c>
      <c r="B165" s="100">
        <v>434</v>
      </c>
      <c r="C165" s="100"/>
      <c r="D165" s="100"/>
      <c r="E165" s="100"/>
      <c r="F165" s="100"/>
      <c r="G165" s="100"/>
      <c r="H165" s="100">
        <v>170.2</v>
      </c>
      <c r="I165" s="109">
        <f t="shared" si="2"/>
        <v>604.2</v>
      </c>
      <c r="J165" s="1">
        <v>604163</v>
      </c>
    </row>
    <row r="166" spans="1:10" ht="13.5">
      <c r="A166" t="s">
        <v>317</v>
      </c>
      <c r="B166" s="100"/>
      <c r="C166" s="100"/>
      <c r="D166" s="100"/>
      <c r="E166" s="100"/>
      <c r="F166" s="100"/>
      <c r="G166" s="100"/>
      <c r="H166" s="100"/>
      <c r="I166" s="109"/>
      <c r="J166" s="1"/>
    </row>
    <row r="167" spans="1:10" ht="13.5">
      <c r="A167" t="s">
        <v>318</v>
      </c>
      <c r="B167" s="100">
        <v>71</v>
      </c>
      <c r="C167" s="100">
        <v>40</v>
      </c>
      <c r="D167" s="100"/>
      <c r="E167" s="100"/>
      <c r="F167" s="100">
        <v>20</v>
      </c>
      <c r="G167" s="100"/>
      <c r="H167" s="100"/>
      <c r="I167" s="109">
        <f t="shared" si="2"/>
        <v>131</v>
      </c>
      <c r="J167" s="1">
        <v>130545</v>
      </c>
    </row>
    <row r="168" spans="1:10" ht="12.75">
      <c r="A168" t="s">
        <v>319</v>
      </c>
      <c r="B168" s="100">
        <v>680</v>
      </c>
      <c r="C168" s="100"/>
      <c r="D168" s="100"/>
      <c r="E168" s="100"/>
      <c r="F168" s="100"/>
      <c r="G168" s="100"/>
      <c r="H168" s="100">
        <v>-93</v>
      </c>
      <c r="I168" s="109">
        <f t="shared" si="2"/>
        <v>587</v>
      </c>
      <c r="J168" s="1">
        <v>586954.8</v>
      </c>
    </row>
    <row r="169" spans="1:10" ht="13.5">
      <c r="A169" t="s">
        <v>320</v>
      </c>
      <c r="B169" s="100">
        <v>2330</v>
      </c>
      <c r="C169" s="100"/>
      <c r="D169" s="100"/>
      <c r="E169" s="100"/>
      <c r="F169" s="100"/>
      <c r="G169" s="100"/>
      <c r="H169" s="100">
        <v>-63.9</v>
      </c>
      <c r="I169" s="109">
        <f t="shared" si="2"/>
        <v>2266.1</v>
      </c>
      <c r="J169" s="1">
        <v>2266054.42</v>
      </c>
    </row>
    <row r="170" spans="1:10" ht="13.5">
      <c r="A170" t="s">
        <v>321</v>
      </c>
      <c r="B170" s="100">
        <v>1287</v>
      </c>
      <c r="C170" s="100"/>
      <c r="D170" s="100"/>
      <c r="E170" s="100"/>
      <c r="F170" s="100"/>
      <c r="G170" s="100"/>
      <c r="H170" s="100"/>
      <c r="I170" s="109">
        <f t="shared" si="2"/>
        <v>1287</v>
      </c>
      <c r="J170" s="1">
        <v>1286648</v>
      </c>
    </row>
    <row r="171" spans="1:10" ht="13.5">
      <c r="A171" t="s">
        <v>322</v>
      </c>
      <c r="B171" s="100"/>
      <c r="C171" s="100"/>
      <c r="D171" s="100"/>
      <c r="E171" s="100"/>
      <c r="F171" s="100"/>
      <c r="G171" s="100"/>
      <c r="H171" s="100"/>
      <c r="I171" s="109">
        <f t="shared" si="2"/>
        <v>0</v>
      </c>
      <c r="J171" s="1"/>
    </row>
    <row r="172" spans="1:10" ht="12.75">
      <c r="A172" t="s">
        <v>323</v>
      </c>
      <c r="B172" s="100"/>
      <c r="C172" s="100"/>
      <c r="D172" s="100">
        <v>10</v>
      </c>
      <c r="E172" s="100"/>
      <c r="F172" s="100"/>
      <c r="G172" s="100"/>
      <c r="H172" s="100"/>
      <c r="I172" s="109">
        <f t="shared" si="2"/>
        <v>10</v>
      </c>
      <c r="J172" s="1">
        <v>6400</v>
      </c>
    </row>
    <row r="173" spans="1:10" ht="13.5">
      <c r="A173" t="s">
        <v>324</v>
      </c>
      <c r="B173" s="100"/>
      <c r="C173" s="100"/>
      <c r="D173" s="100"/>
      <c r="E173" s="100"/>
      <c r="F173" s="100"/>
      <c r="G173" s="100"/>
      <c r="H173" s="100"/>
      <c r="I173" s="109">
        <f t="shared" si="2"/>
        <v>0</v>
      </c>
      <c r="J173" s="1"/>
    </row>
    <row r="174" spans="1:10" ht="13.5">
      <c r="A174" t="s">
        <v>325</v>
      </c>
      <c r="B174" s="100">
        <v>623</v>
      </c>
      <c r="C174" s="100">
        <v>25</v>
      </c>
      <c r="D174" s="100"/>
      <c r="E174" s="100">
        <v>-199.6</v>
      </c>
      <c r="F174" s="100"/>
      <c r="G174" s="100"/>
      <c r="H174" s="100"/>
      <c r="I174" s="109">
        <f t="shared" si="2"/>
        <v>448.4</v>
      </c>
      <c r="J174" s="1">
        <v>427878.69</v>
      </c>
    </row>
    <row r="175" spans="1:10" ht="13.5">
      <c r="A175" t="s">
        <v>326</v>
      </c>
      <c r="B175" s="100">
        <v>771.3</v>
      </c>
      <c r="C175" s="100"/>
      <c r="D175" s="100"/>
      <c r="E175" s="100"/>
      <c r="F175" s="100"/>
      <c r="G175" s="100"/>
      <c r="H175" s="100"/>
      <c r="I175" s="109">
        <f t="shared" si="2"/>
        <v>771.3</v>
      </c>
      <c r="J175" s="1">
        <v>771235</v>
      </c>
    </row>
    <row r="176" spans="1:10" ht="12.75">
      <c r="A176" t="s">
        <v>327</v>
      </c>
      <c r="B176" s="100">
        <v>132</v>
      </c>
      <c r="C176" s="100">
        <v>100</v>
      </c>
      <c r="D176" s="100">
        <v>64.7</v>
      </c>
      <c r="E176" s="100"/>
      <c r="F176" s="100"/>
      <c r="G176" s="100">
        <v>75</v>
      </c>
      <c r="H176" s="100"/>
      <c r="I176" s="109">
        <f t="shared" si="2"/>
        <v>371.7</v>
      </c>
      <c r="J176" s="1">
        <v>366877</v>
      </c>
    </row>
    <row r="177" spans="1:10" ht="13.5">
      <c r="A177" t="s">
        <v>328</v>
      </c>
      <c r="B177" s="100">
        <v>240</v>
      </c>
      <c r="C177" s="100"/>
      <c r="D177" s="100"/>
      <c r="E177" s="100"/>
      <c r="F177" s="100"/>
      <c r="G177" s="100"/>
      <c r="H177" s="100">
        <v>-86</v>
      </c>
      <c r="I177" s="109">
        <f t="shared" si="2"/>
        <v>154</v>
      </c>
      <c r="J177" s="1">
        <v>153364</v>
      </c>
    </row>
    <row r="178" spans="1:10" ht="12.75">
      <c r="A178" t="s">
        <v>329</v>
      </c>
      <c r="B178" s="100">
        <v>60</v>
      </c>
      <c r="C178" s="100"/>
      <c r="D178" s="100"/>
      <c r="E178" s="100"/>
      <c r="F178" s="100"/>
      <c r="G178" s="100"/>
      <c r="H178" s="100"/>
      <c r="I178" s="109">
        <f t="shared" si="2"/>
        <v>60</v>
      </c>
      <c r="J178" s="1">
        <v>60000</v>
      </c>
    </row>
    <row r="179" spans="1:10" ht="13.5">
      <c r="A179" t="s">
        <v>330</v>
      </c>
      <c r="B179" s="100">
        <v>120</v>
      </c>
      <c r="C179" s="100">
        <v>136</v>
      </c>
      <c r="D179" s="100"/>
      <c r="E179" s="100"/>
      <c r="F179" s="100"/>
      <c r="G179" s="100"/>
      <c r="H179" s="100"/>
      <c r="I179" s="109">
        <f t="shared" si="2"/>
        <v>256</v>
      </c>
      <c r="J179" s="1">
        <v>255318</v>
      </c>
    </row>
    <row r="180" spans="1:10" ht="12.75">
      <c r="A180" t="s">
        <v>331</v>
      </c>
      <c r="B180" s="100">
        <v>1500</v>
      </c>
      <c r="C180" s="100"/>
      <c r="D180" s="100"/>
      <c r="E180" s="100"/>
      <c r="F180" s="100"/>
      <c r="G180" s="100">
        <v>1800</v>
      </c>
      <c r="H180" s="100">
        <v>-2454</v>
      </c>
      <c r="I180" s="109">
        <f t="shared" si="2"/>
        <v>846</v>
      </c>
      <c r="J180" s="1">
        <v>845311.6</v>
      </c>
    </row>
    <row r="181" spans="1:10" ht="13.5">
      <c r="A181" t="s">
        <v>332</v>
      </c>
      <c r="B181" s="100"/>
      <c r="C181" s="100">
        <v>75</v>
      </c>
      <c r="D181" s="100"/>
      <c r="E181" s="100"/>
      <c r="F181" s="100"/>
      <c r="G181" s="100"/>
      <c r="H181" s="100"/>
      <c r="I181" s="109">
        <f aca="true" t="shared" si="3" ref="I181:I189">SUM(B181:H181)</f>
        <v>75</v>
      </c>
      <c r="J181" s="1">
        <v>71227</v>
      </c>
    </row>
    <row r="182" spans="1:10" ht="13.5">
      <c r="A182" t="s">
        <v>333</v>
      </c>
      <c r="B182" s="100"/>
      <c r="C182" s="100"/>
      <c r="D182" s="100">
        <v>299.5</v>
      </c>
      <c r="E182" s="100"/>
      <c r="F182" s="100"/>
      <c r="G182" s="100"/>
      <c r="H182" s="100"/>
      <c r="I182" s="109">
        <f t="shared" si="3"/>
        <v>299.5</v>
      </c>
      <c r="J182" s="1">
        <v>297500.04</v>
      </c>
    </row>
    <row r="183" spans="1:10" ht="13.5">
      <c r="A183" t="s">
        <v>334</v>
      </c>
      <c r="B183" s="100"/>
      <c r="C183" s="100"/>
      <c r="D183" s="100">
        <v>1421</v>
      </c>
      <c r="E183" s="100"/>
      <c r="F183" s="100">
        <v>-30</v>
      </c>
      <c r="G183" s="100"/>
      <c r="H183" s="100"/>
      <c r="I183" s="109">
        <f t="shared" si="3"/>
        <v>1391</v>
      </c>
      <c r="J183" s="1">
        <v>1391000</v>
      </c>
    </row>
    <row r="184" spans="1:10" ht="13.5">
      <c r="A184" t="s">
        <v>335</v>
      </c>
      <c r="B184" s="100"/>
      <c r="C184" s="100"/>
      <c r="D184" s="100">
        <v>322</v>
      </c>
      <c r="E184" s="100"/>
      <c r="F184" s="100"/>
      <c r="G184" s="100"/>
      <c r="H184" s="100"/>
      <c r="I184" s="109">
        <f t="shared" si="3"/>
        <v>322</v>
      </c>
      <c r="J184" s="1">
        <v>321206</v>
      </c>
    </row>
    <row r="185" spans="1:10" ht="13.5">
      <c r="A185" t="s">
        <v>336</v>
      </c>
      <c r="B185" s="100"/>
      <c r="C185" s="100"/>
      <c r="D185" s="100">
        <v>70</v>
      </c>
      <c r="E185" s="100"/>
      <c r="F185" s="100"/>
      <c r="G185" s="100">
        <v>9</v>
      </c>
      <c r="H185" s="100"/>
      <c r="I185" s="109">
        <f t="shared" si="3"/>
        <v>79</v>
      </c>
      <c r="J185" s="1">
        <v>78322</v>
      </c>
    </row>
    <row r="186" spans="1:10" ht="12.75">
      <c r="A186" t="s">
        <v>337</v>
      </c>
      <c r="B186" s="100"/>
      <c r="C186" s="100"/>
      <c r="D186" s="100"/>
      <c r="E186" s="100">
        <v>200</v>
      </c>
      <c r="F186" s="100"/>
      <c r="G186" s="100"/>
      <c r="H186" s="100"/>
      <c r="I186" s="109">
        <f t="shared" si="3"/>
        <v>200</v>
      </c>
      <c r="J186" s="1">
        <v>198000</v>
      </c>
    </row>
    <row r="187" spans="1:10" ht="13.5">
      <c r="A187" t="s">
        <v>338</v>
      </c>
      <c r="B187" s="100"/>
      <c r="C187" s="100"/>
      <c r="D187" s="100"/>
      <c r="E187" s="100">
        <v>100</v>
      </c>
      <c r="F187" s="100"/>
      <c r="G187" s="100"/>
      <c r="H187" s="100">
        <v>-100</v>
      </c>
      <c r="I187" s="109">
        <f t="shared" si="3"/>
        <v>0</v>
      </c>
      <c r="J187" s="1"/>
    </row>
    <row r="188" spans="1:10" ht="13.5">
      <c r="A188" t="s">
        <v>339</v>
      </c>
      <c r="B188" s="100"/>
      <c r="C188" s="100"/>
      <c r="D188" s="100"/>
      <c r="E188" s="100">
        <v>58.1</v>
      </c>
      <c r="F188" s="100"/>
      <c r="G188" s="100">
        <v>325</v>
      </c>
      <c r="H188" s="100"/>
      <c r="I188" s="109">
        <f t="shared" si="3"/>
        <v>383.1</v>
      </c>
      <c r="J188" s="1">
        <v>377176</v>
      </c>
    </row>
    <row r="189" spans="1:10" ht="13.5">
      <c r="A189" t="s">
        <v>340</v>
      </c>
      <c r="B189" s="100"/>
      <c r="C189" s="100"/>
      <c r="D189" s="100"/>
      <c r="E189" s="100">
        <v>128.4</v>
      </c>
      <c r="F189" s="100"/>
      <c r="G189" s="100"/>
      <c r="H189" s="100"/>
      <c r="I189" s="109">
        <f t="shared" si="3"/>
        <v>128.4</v>
      </c>
      <c r="J189" s="1">
        <v>128400</v>
      </c>
    </row>
    <row r="190" spans="1:10" ht="12.75">
      <c r="A190" t="s">
        <v>341</v>
      </c>
      <c r="B190" s="100"/>
      <c r="C190" s="100"/>
      <c r="D190" s="100"/>
      <c r="E190" s="100">
        <v>215</v>
      </c>
      <c r="F190" s="100"/>
      <c r="G190" s="100">
        <v>144.4</v>
      </c>
      <c r="H190" s="100"/>
      <c r="I190" s="109">
        <f>SUM(B190:H190)</f>
        <v>359.4</v>
      </c>
      <c r="J190" s="1">
        <v>359381</v>
      </c>
    </row>
    <row r="191" spans="1:10" ht="13.5">
      <c r="A191" t="s">
        <v>342</v>
      </c>
      <c r="B191" s="100"/>
      <c r="C191" s="100"/>
      <c r="D191" s="100"/>
      <c r="E191" s="100"/>
      <c r="F191" s="100"/>
      <c r="G191" s="100"/>
      <c r="H191" s="100"/>
      <c r="I191" s="109"/>
      <c r="J191" s="1"/>
    </row>
    <row r="192" spans="1:10" ht="13.5">
      <c r="A192" t="s">
        <v>343</v>
      </c>
      <c r="B192" s="100"/>
      <c r="C192" s="100"/>
      <c r="D192" s="100"/>
      <c r="E192" s="100">
        <v>25</v>
      </c>
      <c r="F192" s="100"/>
      <c r="G192" s="100"/>
      <c r="H192" s="100"/>
      <c r="I192" s="109">
        <f aca="true" t="shared" si="4" ref="I192:I197">SUM(B192:H192)</f>
        <v>25</v>
      </c>
      <c r="J192" s="1">
        <v>19320</v>
      </c>
    </row>
    <row r="193" spans="1:10" ht="13.5">
      <c r="A193" t="s">
        <v>344</v>
      </c>
      <c r="B193" s="100"/>
      <c r="C193" s="100"/>
      <c r="D193" s="100"/>
      <c r="E193" s="100">
        <v>1800</v>
      </c>
      <c r="F193" s="100"/>
      <c r="G193" s="100">
        <v>-70</v>
      </c>
      <c r="H193" s="100"/>
      <c r="I193" s="109">
        <f t="shared" si="4"/>
        <v>1730</v>
      </c>
      <c r="J193" s="1">
        <v>1729247</v>
      </c>
    </row>
    <row r="194" spans="1:10" ht="13.5">
      <c r="A194" t="s">
        <v>345</v>
      </c>
      <c r="B194" s="100"/>
      <c r="C194" s="100"/>
      <c r="D194" s="100"/>
      <c r="E194" s="100"/>
      <c r="F194" s="100">
        <v>220</v>
      </c>
      <c r="G194" s="100"/>
      <c r="H194" s="100"/>
      <c r="I194" s="109">
        <f t="shared" si="4"/>
        <v>220</v>
      </c>
      <c r="J194" s="1">
        <v>212332</v>
      </c>
    </row>
    <row r="195" spans="1:10" ht="13.5">
      <c r="A195" t="s">
        <v>346</v>
      </c>
      <c r="B195" s="100"/>
      <c r="C195" s="100"/>
      <c r="D195" s="100"/>
      <c r="E195" s="100"/>
      <c r="F195" s="100">
        <v>100</v>
      </c>
      <c r="G195" s="100">
        <v>113.2</v>
      </c>
      <c r="H195" s="100"/>
      <c r="I195" s="109">
        <f t="shared" si="4"/>
        <v>213.2</v>
      </c>
      <c r="J195" s="1">
        <v>213170.2</v>
      </c>
    </row>
    <row r="196" spans="1:10" ht="13.5">
      <c r="A196" t="s">
        <v>347</v>
      </c>
      <c r="B196" s="100"/>
      <c r="C196" s="100"/>
      <c r="D196" s="100"/>
      <c r="E196" s="100"/>
      <c r="F196" s="100">
        <v>90</v>
      </c>
      <c r="G196" s="100"/>
      <c r="H196" s="100"/>
      <c r="I196" s="109">
        <f t="shared" si="4"/>
        <v>90</v>
      </c>
      <c r="J196" s="1">
        <v>81960</v>
      </c>
    </row>
    <row r="197" spans="1:10" ht="13.5">
      <c r="A197" t="s">
        <v>348</v>
      </c>
      <c r="B197" s="100"/>
      <c r="C197" s="100"/>
      <c r="D197" s="100"/>
      <c r="E197" s="100"/>
      <c r="F197" s="100">
        <v>40</v>
      </c>
      <c r="G197" s="100"/>
      <c r="H197" s="100"/>
      <c r="I197" s="109">
        <f t="shared" si="4"/>
        <v>40</v>
      </c>
      <c r="J197" s="1">
        <v>38400</v>
      </c>
    </row>
    <row r="198" spans="1:10" ht="12.75">
      <c r="A198" t="s">
        <v>349</v>
      </c>
      <c r="B198" s="100"/>
      <c r="C198" s="100"/>
      <c r="D198" s="100"/>
      <c r="E198" s="100"/>
      <c r="F198" s="100"/>
      <c r="G198" s="100">
        <v>85.8</v>
      </c>
      <c r="H198" s="100">
        <v>-85.8</v>
      </c>
      <c r="I198" s="109">
        <f aca="true" t="shared" si="5" ref="I198:I205">SUM(B198:H198)</f>
        <v>0</v>
      </c>
      <c r="J198" s="1"/>
    </row>
    <row r="199" spans="1:10" ht="13.5">
      <c r="A199" t="s">
        <v>350</v>
      </c>
      <c r="B199" s="100"/>
      <c r="C199" s="100"/>
      <c r="D199" s="100"/>
      <c r="E199" s="100"/>
      <c r="F199" s="100"/>
      <c r="G199" s="100">
        <v>299.4</v>
      </c>
      <c r="H199" s="100">
        <v>29.8</v>
      </c>
      <c r="I199" s="109">
        <f t="shared" si="5"/>
        <v>329.2</v>
      </c>
      <c r="J199" s="1">
        <v>329145</v>
      </c>
    </row>
    <row r="200" spans="1:10" ht="13.5">
      <c r="A200" t="s">
        <v>351</v>
      </c>
      <c r="B200" s="100"/>
      <c r="C200" s="100"/>
      <c r="D200" s="100"/>
      <c r="E200" s="100"/>
      <c r="F200" s="100"/>
      <c r="G200" s="100">
        <v>19.5</v>
      </c>
      <c r="H200" s="100"/>
      <c r="I200" s="109">
        <f t="shared" si="5"/>
        <v>19.5</v>
      </c>
      <c r="J200" s="1">
        <v>19500</v>
      </c>
    </row>
    <row r="201" spans="1:10" ht="12.75">
      <c r="A201" t="s">
        <v>352</v>
      </c>
      <c r="B201" s="100"/>
      <c r="C201" s="100"/>
      <c r="D201" s="100"/>
      <c r="E201" s="100"/>
      <c r="F201" s="100"/>
      <c r="G201" s="100">
        <v>133</v>
      </c>
      <c r="H201" s="100">
        <v>-133</v>
      </c>
      <c r="I201" s="109">
        <f t="shared" si="5"/>
        <v>0</v>
      </c>
      <c r="J201" s="1"/>
    </row>
    <row r="202" spans="1:10" ht="13.5">
      <c r="A202" t="s">
        <v>353</v>
      </c>
      <c r="B202" s="100"/>
      <c r="C202" s="100"/>
      <c r="D202" s="100"/>
      <c r="E202" s="100"/>
      <c r="F202" s="100"/>
      <c r="G202" s="100">
        <v>764.7</v>
      </c>
      <c r="H202" s="100">
        <v>-108.4</v>
      </c>
      <c r="I202" s="109">
        <f t="shared" si="5"/>
        <v>656.3000000000001</v>
      </c>
      <c r="J202" s="1">
        <v>656300</v>
      </c>
    </row>
    <row r="203" spans="1:10" ht="13.5">
      <c r="A203" t="s">
        <v>354</v>
      </c>
      <c r="B203" s="100"/>
      <c r="C203" s="100"/>
      <c r="D203" s="100"/>
      <c r="E203" s="100"/>
      <c r="F203" s="100"/>
      <c r="G203" s="100">
        <v>100</v>
      </c>
      <c r="H203" s="100"/>
      <c r="I203" s="109">
        <f t="shared" si="5"/>
        <v>100</v>
      </c>
      <c r="J203" s="1">
        <v>84300</v>
      </c>
    </row>
    <row r="204" spans="1:10" ht="13.5">
      <c r="A204" t="s">
        <v>355</v>
      </c>
      <c r="B204" s="100"/>
      <c r="C204" s="100"/>
      <c r="D204" s="100"/>
      <c r="E204" s="100"/>
      <c r="F204" s="100"/>
      <c r="G204" s="100">
        <v>25</v>
      </c>
      <c r="H204" s="100">
        <v>600</v>
      </c>
      <c r="I204" s="109">
        <f t="shared" si="5"/>
        <v>625</v>
      </c>
      <c r="J204" s="1">
        <v>25000</v>
      </c>
    </row>
    <row r="205" spans="1:10" ht="13.5">
      <c r="A205" t="s">
        <v>356</v>
      </c>
      <c r="B205" s="100"/>
      <c r="C205" s="100"/>
      <c r="D205" s="100"/>
      <c r="E205" s="100"/>
      <c r="F205" s="100"/>
      <c r="G205" s="100">
        <v>105</v>
      </c>
      <c r="H205" s="100"/>
      <c r="I205" s="109">
        <f t="shared" si="5"/>
        <v>105</v>
      </c>
      <c r="J205" s="1">
        <v>104650</v>
      </c>
    </row>
    <row r="206" spans="1:10" ht="13.5">
      <c r="A206" t="s">
        <v>357</v>
      </c>
      <c r="B206" s="100"/>
      <c r="C206" s="100"/>
      <c r="D206" s="100"/>
      <c r="E206" s="100"/>
      <c r="F206" s="100"/>
      <c r="G206" s="100"/>
      <c r="H206" s="100">
        <v>0</v>
      </c>
      <c r="I206" s="109">
        <f>SUM(B206:H206)</f>
        <v>0</v>
      </c>
      <c r="J206" s="1"/>
    </row>
    <row r="207" spans="1:10" ht="13.5">
      <c r="A207" t="s">
        <v>358</v>
      </c>
      <c r="B207" s="100"/>
      <c r="C207" s="100"/>
      <c r="D207" s="100"/>
      <c r="E207" s="100"/>
      <c r="F207" s="100"/>
      <c r="G207" s="100"/>
      <c r="H207" s="100">
        <v>0</v>
      </c>
      <c r="I207" s="109">
        <f>SUM(B207:H207)</f>
        <v>0</v>
      </c>
      <c r="J207" s="1"/>
    </row>
    <row r="208" spans="2:10" ht="12.75">
      <c r="B208" s="100"/>
      <c r="C208" s="100"/>
      <c r="D208" s="100"/>
      <c r="E208" s="100"/>
      <c r="F208" s="100"/>
      <c r="G208" s="100"/>
      <c r="H208" s="100"/>
      <c r="I208" s="109"/>
      <c r="J208" s="1"/>
    </row>
    <row r="209" spans="2:10" ht="12.75">
      <c r="B209" s="100"/>
      <c r="C209" s="100"/>
      <c r="D209" s="100"/>
      <c r="E209" s="100"/>
      <c r="F209" s="100"/>
      <c r="G209" s="100"/>
      <c r="H209" s="100"/>
      <c r="I209" s="109"/>
      <c r="J209" s="1"/>
    </row>
    <row r="210" spans="1:10" ht="12.75">
      <c r="A210" t="s">
        <v>359</v>
      </c>
      <c r="B210" s="100">
        <f>SUM(B8:B181)</f>
        <v>90714.10000000002</v>
      </c>
      <c r="C210" s="100">
        <f aca="true" t="shared" si="6" ref="C210:H210">SUM(C7:C209)</f>
        <v>281</v>
      </c>
      <c r="D210" s="100">
        <f t="shared" si="6"/>
        <v>2891.4</v>
      </c>
      <c r="E210" s="100">
        <f t="shared" si="6"/>
        <v>3537</v>
      </c>
      <c r="F210" s="100">
        <f t="shared" si="6"/>
        <v>643</v>
      </c>
      <c r="G210" s="100">
        <f t="shared" si="6"/>
        <v>4300.6</v>
      </c>
      <c r="H210" s="100">
        <f t="shared" si="6"/>
        <v>-1305.1</v>
      </c>
      <c r="I210" s="109">
        <f>SUM(B210:H210)</f>
        <v>101062.00000000001</v>
      </c>
      <c r="J210" s="1">
        <f>SUM(J8:J207)</f>
        <v>98025684.52999999</v>
      </c>
    </row>
    <row r="211" spans="2:10" ht="12.75">
      <c r="B211" s="100"/>
      <c r="C211" s="100"/>
      <c r="D211" s="100"/>
      <c r="E211" s="100"/>
      <c r="F211" s="100"/>
      <c r="G211" s="100"/>
      <c r="H211" s="100"/>
      <c r="I211" s="109"/>
      <c r="J211" s="1"/>
    </row>
    <row r="212" spans="1:10" ht="12.75">
      <c r="A212" s="100"/>
      <c r="C212" s="100"/>
      <c r="D212" s="100"/>
      <c r="E212" s="100"/>
      <c r="F212" s="100"/>
      <c r="G212" s="100"/>
      <c r="H212" s="100"/>
      <c r="I212" s="109"/>
      <c r="J212" s="1"/>
    </row>
    <row r="213" spans="2:10" ht="12.75">
      <c r="B213" s="100"/>
      <c r="C213" s="100"/>
      <c r="D213" s="100"/>
      <c r="E213" s="100"/>
      <c r="F213" s="100"/>
      <c r="G213" s="100"/>
      <c r="H213" s="100"/>
      <c r="I213" s="109"/>
      <c r="J213" s="1"/>
    </row>
    <row r="214" spans="2:10" ht="12.75">
      <c r="B214" s="100"/>
      <c r="C214" s="100"/>
      <c r="D214" s="100"/>
      <c r="E214" s="100"/>
      <c r="F214" s="100"/>
      <c r="G214" s="100"/>
      <c r="H214" s="100"/>
      <c r="I214" s="109"/>
      <c r="J214" s="1" t="s">
        <v>116</v>
      </c>
    </row>
    <row r="215" spans="2:10" ht="12.75">
      <c r="B215" s="100"/>
      <c r="C215" s="100"/>
      <c r="D215" s="100"/>
      <c r="E215" s="100"/>
      <c r="F215" s="100"/>
      <c r="G215" s="100"/>
      <c r="H215" s="100"/>
      <c r="I215" s="116"/>
      <c r="J215" s="1"/>
    </row>
    <row r="216" spans="1:10" ht="12.75">
      <c r="A216" s="117" t="s">
        <v>360</v>
      </c>
      <c r="B216" s="118">
        <f aca="true" t="shared" si="7" ref="B216:H216">B210</f>
        <v>90714.10000000002</v>
      </c>
      <c r="C216" s="118">
        <f t="shared" si="7"/>
        <v>281</v>
      </c>
      <c r="D216" s="118">
        <f t="shared" si="7"/>
        <v>2891.4</v>
      </c>
      <c r="E216" s="118">
        <f>E210</f>
        <v>3537</v>
      </c>
      <c r="F216" s="118">
        <f t="shared" si="7"/>
        <v>643</v>
      </c>
      <c r="G216" s="118">
        <f>G210</f>
        <v>4300.6</v>
      </c>
      <c r="H216" s="118">
        <f t="shared" si="7"/>
        <v>-1305.1</v>
      </c>
      <c r="I216" s="119">
        <f>SUM(B216:H216)</f>
        <v>101062.00000000001</v>
      </c>
      <c r="J216" s="120">
        <f>J210+J213</f>
        <v>98025684.52999999</v>
      </c>
    </row>
    <row r="217" spans="2:10" ht="12.75">
      <c r="B217" s="100"/>
      <c r="C217" s="100"/>
      <c r="D217" s="100"/>
      <c r="E217" s="100"/>
      <c r="F217" s="100"/>
      <c r="G217" s="100"/>
      <c r="H217" s="100"/>
      <c r="I217" s="109"/>
      <c r="J217" s="1"/>
    </row>
    <row r="218" spans="2:10" ht="12.75">
      <c r="B218" s="100"/>
      <c r="C218" s="100"/>
      <c r="D218" s="100"/>
      <c r="E218" s="100"/>
      <c r="F218" s="100"/>
      <c r="G218" s="100"/>
      <c r="H218" s="100"/>
      <c r="I218" s="109"/>
      <c r="J218" s="1"/>
    </row>
    <row r="219" spans="2:10" ht="12.75">
      <c r="B219" s="100"/>
      <c r="C219" s="100"/>
      <c r="D219" s="100"/>
      <c r="E219" s="100"/>
      <c r="F219" s="100"/>
      <c r="G219" s="100"/>
      <c r="H219" s="100"/>
      <c r="I219" s="109"/>
      <c r="J219" s="1"/>
    </row>
    <row r="220" ht="12.75">
      <c r="I220" s="109"/>
    </row>
    <row r="221" ht="12.75">
      <c r="I221" s="109"/>
    </row>
    <row r="222" ht="12.75">
      <c r="I222" s="109"/>
    </row>
    <row r="223" ht="12.75">
      <c r="I223" s="109"/>
    </row>
    <row r="224" ht="12.75">
      <c r="I224" s="109"/>
    </row>
    <row r="225" ht="12.75">
      <c r="I225" s="109"/>
    </row>
    <row r="226" ht="12.75">
      <c r="I226" s="109"/>
    </row>
    <row r="227" ht="12.75">
      <c r="I227" s="109"/>
    </row>
    <row r="228" ht="12.75">
      <c r="I228" s="109"/>
    </row>
    <row r="229" ht="12.75">
      <c r="I229" s="109"/>
    </row>
    <row r="230" ht="12.75">
      <c r="I230" s="109"/>
    </row>
    <row r="231" ht="12.75">
      <c r="I231" s="109"/>
    </row>
    <row r="232" ht="12.75">
      <c r="I232" s="109"/>
    </row>
    <row r="233" ht="12.75">
      <c r="I233" s="109"/>
    </row>
    <row r="234" ht="12.75">
      <c r="I234" s="109"/>
    </row>
    <row r="235" ht="12.75">
      <c r="I235" s="109"/>
    </row>
    <row r="236" ht="12.75">
      <c r="I236" s="109"/>
    </row>
    <row r="237" ht="12.75">
      <c r="I237" s="109"/>
    </row>
    <row r="238" ht="12.75">
      <c r="I238" s="109"/>
    </row>
    <row r="239" ht="12.75">
      <c r="I239" s="109"/>
    </row>
    <row r="240" ht="12.75">
      <c r="I240" s="109"/>
    </row>
    <row r="241" ht="12.75">
      <c r="I241" s="109"/>
    </row>
    <row r="242" ht="12.75">
      <c r="I242" s="109"/>
    </row>
    <row r="243" ht="12.75">
      <c r="I243" s="109"/>
    </row>
    <row r="244" ht="12.75">
      <c r="I244" s="109"/>
    </row>
    <row r="245" ht="12.75">
      <c r="I245" s="109"/>
    </row>
    <row r="246" ht="12.75">
      <c r="I246" s="109"/>
    </row>
    <row r="247" ht="12.75">
      <c r="I247" s="109"/>
    </row>
    <row r="248" ht="12.75">
      <c r="I248" s="109"/>
    </row>
    <row r="249" ht="12.75">
      <c r="I249" s="109"/>
    </row>
    <row r="250" ht="12.75">
      <c r="I250" s="109"/>
    </row>
    <row r="251" ht="12.75">
      <c r="I251" s="109"/>
    </row>
    <row r="252" ht="12.75">
      <c r="I252" s="109"/>
    </row>
    <row r="253" ht="12.75">
      <c r="I253" s="109"/>
    </row>
    <row r="254" ht="12.75">
      <c r="I254" s="109"/>
    </row>
    <row r="255" ht="12.75">
      <c r="I255" s="109"/>
    </row>
    <row r="256" ht="12.75">
      <c r="I256" s="109"/>
    </row>
    <row r="257" ht="12.75">
      <c r="I257" s="109"/>
    </row>
    <row r="258" ht="12.75">
      <c r="I258" s="109"/>
    </row>
    <row r="259" ht="12.75">
      <c r="I259" s="109"/>
    </row>
    <row r="260" ht="12.75">
      <c r="I260" s="109"/>
    </row>
    <row r="261" ht="12.75">
      <c r="I261" s="109"/>
    </row>
    <row r="262" ht="12.75">
      <c r="I262" s="109"/>
    </row>
    <row r="263" ht="12.75">
      <c r="I263" s="109"/>
    </row>
    <row r="264" ht="12.75">
      <c r="I264" s="109"/>
    </row>
    <row r="265" ht="12.75">
      <c r="I265" s="109"/>
    </row>
    <row r="266" ht="12.75">
      <c r="I266" s="109"/>
    </row>
    <row r="267" ht="12.75">
      <c r="I267" s="109"/>
    </row>
    <row r="268" ht="12.75">
      <c r="I268" s="109"/>
    </row>
    <row r="269" ht="12.75">
      <c r="I269" s="109"/>
    </row>
    <row r="270" ht="12.75">
      <c r="I270" s="109"/>
    </row>
    <row r="271" ht="12.75">
      <c r="I271" s="109"/>
    </row>
    <row r="272" ht="12.75">
      <c r="I272" s="109"/>
    </row>
    <row r="273" ht="12.75">
      <c r="I273" s="109"/>
    </row>
    <row r="274" ht="12.75">
      <c r="I274" s="109"/>
    </row>
    <row r="275" ht="12.75">
      <c r="I275" s="109"/>
    </row>
    <row r="276" ht="12.75">
      <c r="I276" s="109"/>
    </row>
    <row r="277" ht="12.75">
      <c r="I277" s="109"/>
    </row>
    <row r="278" ht="12.75">
      <c r="I278" s="109"/>
    </row>
    <row r="279" ht="12.75">
      <c r="I279" s="109"/>
    </row>
    <row r="280" ht="12.75">
      <c r="I280" s="109"/>
    </row>
    <row r="281" ht="12.75">
      <c r="I281" s="109"/>
    </row>
    <row r="282" ht="12.75">
      <c r="I282" s="109"/>
    </row>
    <row r="283" ht="12.75">
      <c r="I283" s="109"/>
    </row>
    <row r="284" ht="12.75">
      <c r="I284" s="109"/>
    </row>
    <row r="285" ht="12.75">
      <c r="I285" s="109"/>
    </row>
    <row r="286" ht="12.75">
      <c r="I286" s="109"/>
    </row>
    <row r="287" ht="12.75">
      <c r="I287" s="109"/>
    </row>
    <row r="288" ht="12.75">
      <c r="I288" s="109"/>
    </row>
    <row r="289" ht="12.75">
      <c r="I289" s="109"/>
    </row>
    <row r="290" ht="12.75">
      <c r="I290" s="109"/>
    </row>
    <row r="291" ht="12.75">
      <c r="I291" s="109"/>
    </row>
    <row r="292" ht="12.75">
      <c r="I292" s="109"/>
    </row>
    <row r="293" ht="12.75">
      <c r="I293" s="109"/>
    </row>
    <row r="294" ht="12.75">
      <c r="I294" s="109"/>
    </row>
    <row r="295" ht="12.75">
      <c r="I295" s="109"/>
    </row>
    <row r="296" ht="12.75">
      <c r="I296" s="109"/>
    </row>
    <row r="297" ht="12.75">
      <c r="I297" s="109"/>
    </row>
    <row r="298" ht="12.75">
      <c r="I298" s="109"/>
    </row>
    <row r="299" ht="12.75">
      <c r="I299" s="109"/>
    </row>
    <row r="300" ht="12.75">
      <c r="I300" s="109"/>
    </row>
    <row r="301" ht="12.75">
      <c r="I301" s="109"/>
    </row>
    <row r="302" ht="12.75">
      <c r="I302" s="109"/>
    </row>
    <row r="303" ht="12.75">
      <c r="I303" s="109"/>
    </row>
    <row r="304" ht="12.75">
      <c r="I304" s="109"/>
    </row>
    <row r="305" ht="12.75">
      <c r="I305" s="109"/>
    </row>
    <row r="306" ht="12.75">
      <c r="I306" s="109"/>
    </row>
    <row r="307" ht="12.75">
      <c r="I307" s="109"/>
    </row>
    <row r="308" ht="12.75">
      <c r="I308" s="109"/>
    </row>
    <row r="309" ht="12.75">
      <c r="I309" s="109"/>
    </row>
    <row r="310" ht="12.75">
      <c r="I310" s="109"/>
    </row>
    <row r="311" ht="12.75">
      <c r="I311" s="109"/>
    </row>
    <row r="312" ht="12.75">
      <c r="I312" s="109"/>
    </row>
    <row r="313" ht="12.75">
      <c r="I313" s="109"/>
    </row>
    <row r="314" ht="12.75">
      <c r="I314" s="109"/>
    </row>
    <row r="315" ht="12.75">
      <c r="I315" s="109"/>
    </row>
    <row r="316" ht="12.75">
      <c r="I316" s="109"/>
    </row>
    <row r="317" ht="12.75">
      <c r="I317" s="109"/>
    </row>
    <row r="318" ht="12.75">
      <c r="I318" s="109"/>
    </row>
    <row r="319" ht="12.75">
      <c r="I319" s="109"/>
    </row>
    <row r="320" ht="12.75">
      <c r="I320" s="109"/>
    </row>
    <row r="321" ht="12.75">
      <c r="I321" s="109"/>
    </row>
    <row r="322" ht="12.75">
      <c r="I322" s="109"/>
    </row>
    <row r="323" ht="12.75">
      <c r="I323" s="109"/>
    </row>
    <row r="324" ht="12.75">
      <c r="I324" s="109"/>
    </row>
    <row r="325" ht="12.75">
      <c r="I325" s="109"/>
    </row>
    <row r="326" ht="12.75">
      <c r="I326" s="109"/>
    </row>
    <row r="327" ht="12.75">
      <c r="I327" s="109"/>
    </row>
    <row r="328" ht="12.75">
      <c r="I328" s="109"/>
    </row>
    <row r="329" ht="12.75">
      <c r="I329" s="109"/>
    </row>
    <row r="330" ht="12.75">
      <c r="I330" s="109"/>
    </row>
    <row r="331" ht="12.75">
      <c r="I331" s="109"/>
    </row>
    <row r="332" ht="12.75">
      <c r="I332" s="109"/>
    </row>
    <row r="333" ht="12.75">
      <c r="I333" s="109"/>
    </row>
    <row r="334" ht="12.75">
      <c r="I334" s="109"/>
    </row>
    <row r="335" ht="12.75">
      <c r="I335" s="109"/>
    </row>
    <row r="336" ht="12.75">
      <c r="I336" s="109"/>
    </row>
    <row r="337" ht="12.75">
      <c r="I337" s="109"/>
    </row>
    <row r="338" ht="12.75">
      <c r="I338" s="109"/>
    </row>
    <row r="339" ht="12.75">
      <c r="I339" s="109"/>
    </row>
    <row r="340" ht="12.75">
      <c r="I340" s="109"/>
    </row>
    <row r="341" ht="12.75">
      <c r="I341" s="109"/>
    </row>
    <row r="342" ht="12.75">
      <c r="I342" s="109"/>
    </row>
    <row r="343" ht="12.75">
      <c r="I343" s="109"/>
    </row>
    <row r="344" ht="12.75">
      <c r="I344" s="109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4:F30"/>
  <sheetViews>
    <sheetView tabSelected="1" zoomScale="75" zoomScaleNormal="75" workbookViewId="0" topLeftCell="A1">
      <selection activeCell="E51" sqref="A1:IV65536"/>
    </sheetView>
  </sheetViews>
  <sheetFormatPr defaultColWidth="9.140625" defaultRowHeight="12.75"/>
  <cols>
    <col min="4" max="4" width="14.00390625" style="0" customWidth="1"/>
    <col min="5" max="5" width="22.140625" style="0" customWidth="1"/>
    <col min="6" max="6" width="21.421875" style="0" customWidth="1"/>
  </cols>
  <sheetData>
    <row r="14" ht="17.25">
      <c r="E14" s="121" t="s">
        <v>361</v>
      </c>
    </row>
    <row r="16" spans="5:6" ht="15">
      <c r="E16" s="122" t="s">
        <v>151</v>
      </c>
      <c r="F16" s="123">
        <v>103459805.4</v>
      </c>
    </row>
    <row r="17" spans="5:6" ht="15">
      <c r="E17" s="124" t="s">
        <v>360</v>
      </c>
      <c r="F17" s="125">
        <f>List1!J216</f>
        <v>0</v>
      </c>
    </row>
    <row r="19" spans="5:6" ht="15">
      <c r="E19" s="122" t="s">
        <v>362</v>
      </c>
      <c r="F19" s="123">
        <f>F16-F17</f>
        <v>103459805.4</v>
      </c>
    </row>
    <row r="20" spans="5:6" ht="15">
      <c r="E20" s="122" t="s">
        <v>363</v>
      </c>
      <c r="F20" s="123">
        <v>-5434120.87</v>
      </c>
    </row>
    <row r="25" spans="2:3" ht="12.75">
      <c r="B25" t="s">
        <v>364</v>
      </c>
      <c r="C25" s="126"/>
    </row>
    <row r="30" ht="12.75">
      <c r="B30" t="s">
        <v>365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 Mrha</dc:creator>
  <cp:keywords/>
  <dc:description/>
  <cp:lastModifiedBy>Tomáš Zedník</cp:lastModifiedBy>
  <cp:lastPrinted>2011-01-14T11:34:52Z</cp:lastPrinted>
  <dcterms:created xsi:type="dcterms:W3CDTF">2006-01-05T17:05:14Z</dcterms:created>
  <dcterms:modified xsi:type="dcterms:W3CDTF">2011-04-20T16:10:23Z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-707758582</vt:i4>
  </property>
  <property fmtid="{D5CDD505-2E9C-101B-9397-08002B2CF9AE}" pid="3" name="_AuthorEmail">
    <vt:lpwstr>hana.pekarkova@vbites.cz</vt:lpwstr>
  </property>
  <property fmtid="{D5CDD505-2E9C-101B-9397-08002B2CF9AE}" pid="4" name="_AuthorEmailDisplayName">
    <vt:lpwstr>Hana Pekárková</vt:lpwstr>
  </property>
  <property fmtid="{D5CDD505-2E9C-101B-9397-08002B2CF9AE}" pid="5" name="_EmailSubject">
    <vt:lpwstr>Příjmy a fin. k 30.6.2006.xls</vt:lpwstr>
  </property>
  <property fmtid="{D5CDD505-2E9C-101B-9397-08002B2CF9AE}" pid="6" name="_PreviousAdHocReviewCycleID">
    <vt:i4>-1416030589</vt:i4>
  </property>
</Properties>
</file>