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tabRatio="781" activeTab="0"/>
  </bookViews>
  <sheets>
    <sheet name="Rozpočet 2022 návrh" sheetId="1" r:id="rId1"/>
    <sheet name="Rozpočet 2022 pracovni material" sheetId="2" r:id="rId2"/>
    <sheet name="List2" sheetId="3" r:id="rId3"/>
    <sheet name="List3" sheetId="4" r:id="rId4"/>
  </sheets>
  <definedNames>
    <definedName name="_xlnm.Print_Titles" localSheetId="0">'Rozpočet 2022 návrh'!$1:$5</definedName>
    <definedName name="_xlnm.Print_Titles" localSheetId="1">'Rozpočet 2022 pracovni material'!$1:$5</definedName>
  </definedNames>
  <calcPr fullCalcOnLoad="1"/>
</workbook>
</file>

<file path=xl/sharedStrings.xml><?xml version="1.0" encoding="utf-8"?>
<sst xmlns="http://schemas.openxmlformats.org/spreadsheetml/2006/main" count="909" uniqueCount="557">
  <si>
    <t>odpa</t>
  </si>
  <si>
    <t>schod.x přebyt.</t>
  </si>
  <si>
    <t>částku ke konci roku,</t>
  </si>
  <si>
    <t>rozdíl mezi příjmy, fin. a výdaji</t>
  </si>
  <si>
    <t>Třída 1 - daňové příjmy</t>
  </si>
  <si>
    <t>poplatek za komunální odpad</t>
  </si>
  <si>
    <t>poplatek ze psů</t>
  </si>
  <si>
    <t>správní poplatky</t>
  </si>
  <si>
    <t>Třída 2 - nedaňové příjmy</t>
  </si>
  <si>
    <t>Třída 3 - kapitálové příjmy</t>
  </si>
  <si>
    <t>Příjmy celkem</t>
  </si>
  <si>
    <t>Třída 8 - financování</t>
  </si>
  <si>
    <t>Příjmy a financování celkem</t>
  </si>
  <si>
    <t>Třída 4 - přijaté transfery</t>
  </si>
  <si>
    <t>SOŠ J. Tiraye - odvod z odpisů</t>
  </si>
  <si>
    <t xml:space="preserve"> - celkové částky ve výdajové části rozpočtu u jednotlivých oddílů a paragrafů  (dle vyhlášky 323/2002 Sb.</t>
  </si>
  <si>
    <t xml:space="preserve">   sběr a svoz komunálního odpadu, činnost místní správy….)</t>
  </si>
  <si>
    <t xml:space="preserve">   o rozpočtové skladbě ve znění pozdějších předpisů, např. silnice, provoz veř.silniční dopravy, </t>
  </si>
  <si>
    <t>upravit dle potřeby</t>
  </si>
  <si>
    <t>37 - ochrana životního prostředí</t>
  </si>
  <si>
    <t>Výdaje celkem</t>
  </si>
  <si>
    <t>V návaznosti na § 12 zákona č. 250/2000 Sb. ve znění pozdějších přepisů se stanovují následující</t>
  </si>
  <si>
    <t>závazné ukazatele:</t>
  </si>
  <si>
    <t xml:space="preserve">Výdaje v Kč                                    </t>
  </si>
  <si>
    <t xml:space="preserve">Příjmy, financování v  Kč </t>
  </si>
  <si>
    <t>Skutečnost</t>
  </si>
  <si>
    <t>poznámky</t>
  </si>
  <si>
    <t>Návrh</t>
  </si>
  <si>
    <t>Rozpočet</t>
  </si>
  <si>
    <t>daň z nemovitosti</t>
  </si>
  <si>
    <t xml:space="preserve">  - Technické služby          </t>
  </si>
  <si>
    <t xml:space="preserve">  - Lesní družstvo </t>
  </si>
  <si>
    <t>ZŠ Velká Bíteš - odvod z odpisů</t>
  </si>
  <si>
    <t>Rozpočet uprav.</t>
  </si>
  <si>
    <t>10 - Zemědělství a lesní hospodářství</t>
  </si>
  <si>
    <t>Ozdravování hospod. zvířat – deratizace, útulky</t>
  </si>
  <si>
    <t>Pěstební činnost - pojištění</t>
  </si>
  <si>
    <t>22 - Doprava</t>
  </si>
  <si>
    <t>23 - Vodní hospodářství</t>
  </si>
  <si>
    <t>Pitná voda</t>
  </si>
  <si>
    <t>31 a 32 - Vzdělávání</t>
  </si>
  <si>
    <t>33 - Kultura, církve a sděl. prostředky</t>
  </si>
  <si>
    <t>34 - Tělovýchova a zájmová činnost</t>
  </si>
  <si>
    <t>35 - Zdravotnictví</t>
  </si>
  <si>
    <t>36 - Bydlení, komunál.služby, územ.rozvoj</t>
  </si>
  <si>
    <t xml:space="preserve">Územní plánování </t>
  </si>
  <si>
    <t>43 - Sociální služby a pomoc a spol. čin. v soc.</t>
  </si>
  <si>
    <t>zabezpečení a politice zaměstnanosti</t>
  </si>
  <si>
    <t>55 - Požární ochrana a integr. záchr. systém</t>
  </si>
  <si>
    <t>61 - Státní moc, st. správa, úz. samospráva a pol. strany</t>
  </si>
  <si>
    <t>Zastupitelstva obcí</t>
  </si>
  <si>
    <t>Činnost místní správy</t>
  </si>
  <si>
    <t>63 - Finanční operace</t>
  </si>
  <si>
    <t>64 - Ostatní činnosti</t>
  </si>
  <si>
    <t>že rozdíl mezi příjmy a výdaji je vyrovnán třídou</t>
  </si>
  <si>
    <t xml:space="preserve"> 8 - financování</t>
  </si>
  <si>
    <t>(pův. bez RO)</t>
  </si>
  <si>
    <t>Základní škola Velká Bíteš, přísp. org. (ZŠ)</t>
  </si>
  <si>
    <t>Činnost knihovnická - Městská knihovna V.Bíteš</t>
  </si>
  <si>
    <t>Činnost muzeí a galerií - Městské muzeum V.Bíteš</t>
  </si>
  <si>
    <t xml:space="preserve">IC a KK - Kulturní dům - příspěvek na provoz </t>
  </si>
  <si>
    <t xml:space="preserve">IC a KK - Kulturní dům - příspěvek na odpisy </t>
  </si>
  <si>
    <t>MŠ I – Mas. nám. + Lánice – příspěvek na provoz</t>
  </si>
  <si>
    <t>MŠ I - příspěvek na odpisy</t>
  </si>
  <si>
    <t>MŠ II - příspěvek na provoz</t>
  </si>
  <si>
    <t>MŠ II - příspěvek na odpisy</t>
  </si>
  <si>
    <t>ZŠ spec. - příspěvek na odpisy</t>
  </si>
  <si>
    <t>SOŠ – příspěvek na provoz</t>
  </si>
  <si>
    <t>SOŠ – příspěvek na odpisy</t>
  </si>
  <si>
    <t>ZUŠ – příspěvek na odpisy</t>
  </si>
  <si>
    <t>IC a KK – příspěvek na provoz</t>
  </si>
  <si>
    <t xml:space="preserve">IC a KK – příspěvek na provoz hodů </t>
  </si>
  <si>
    <t>Sdělovací prostř. - místní rozhlas – provozní výdaje</t>
  </si>
  <si>
    <t xml:space="preserve">    - služby, energie (k vyúčtování)</t>
  </si>
  <si>
    <t xml:space="preserve">    - ostatní výdaje, opravy</t>
  </si>
  <si>
    <t>Veřejné osvětlení - provozní výdaje (fa z TS)</t>
  </si>
  <si>
    <t>Komunální služby a územní rozvoj</t>
  </si>
  <si>
    <t xml:space="preserve">   - zaměřování, posudky, geometrické plány apod.</t>
  </si>
  <si>
    <t xml:space="preserve">   - provoz veřejných WC (fa z TS)</t>
  </si>
  <si>
    <t xml:space="preserve">   - členský přísp. Mikroregionu Velkom. - Bítešska</t>
  </si>
  <si>
    <t xml:space="preserve">   - odstraňování staveb a exekuce</t>
  </si>
  <si>
    <t>Sběr a svoz nebezpečných odpadů (fa z TS)</t>
  </si>
  <si>
    <t>Sběr a svoz komunálních odpadů (fa z TS)</t>
  </si>
  <si>
    <t>Dům s pečovatelskou službou – příspěvek na provoz</t>
  </si>
  <si>
    <t>Domov důchodců – příspěvek na provoz</t>
  </si>
  <si>
    <t>Výdaje hrazené ze sociálního fondu</t>
  </si>
  <si>
    <t xml:space="preserve"> - u školských přísp. organizací stanovené mzdové náklady v rámci poskytnutého příspěvku na provoz</t>
  </si>
  <si>
    <t>Komunikace - provozní výdaje včetně oprav</t>
  </si>
  <si>
    <t xml:space="preserve">   HC Spartak Velká Bíteš </t>
  </si>
  <si>
    <t>ORG</t>
  </si>
  <si>
    <t>Úroky z úvěrů provozního charakteru</t>
  </si>
  <si>
    <t>polož.</t>
  </si>
  <si>
    <t>text</t>
  </si>
  <si>
    <t xml:space="preserve">     -  od Komerční banky (výkup pozemků na Babinci)</t>
  </si>
  <si>
    <t>Příspěvky DSO SVK Žďársko na investice</t>
  </si>
  <si>
    <t>ROZPIS AKCÍ:</t>
  </si>
  <si>
    <t>Komunikace</t>
  </si>
  <si>
    <t>Informační a komunikační technologie</t>
  </si>
  <si>
    <t>Ostatní akce</t>
  </si>
  <si>
    <t>z toho pro:</t>
  </si>
  <si>
    <t xml:space="preserve">   TJ Spartak Velká Bíteš  </t>
  </si>
  <si>
    <t>z toho dotace a příspěvky pro:</t>
  </si>
  <si>
    <t xml:space="preserve">    -Bítešský hudební půlkruh </t>
  </si>
  <si>
    <t xml:space="preserve">    -Český svaz včelařů, ZO V. Bíteš </t>
  </si>
  <si>
    <t xml:space="preserve">    -Svaz diabetiků ČR, územ. org. V. Bíteš </t>
  </si>
  <si>
    <t xml:space="preserve">    -Pionýrská skupina V. Bíteš</t>
  </si>
  <si>
    <t xml:space="preserve">    -Kolpingova rodina V. Bíteš </t>
  </si>
  <si>
    <t xml:space="preserve">    -Římskokatolická farnost V. Bíteš </t>
  </si>
  <si>
    <t xml:space="preserve">    -Svaz zdrav. post. civiliz. chorobami, ZO V. Bíteš </t>
  </si>
  <si>
    <t xml:space="preserve">    -Moravský rybářský svaz </t>
  </si>
  <si>
    <t xml:space="preserve">    -Český svaz chovatelů </t>
  </si>
  <si>
    <t xml:space="preserve">    -Myslivecké sdružení </t>
  </si>
  <si>
    <t xml:space="preserve">    -Kynologický klub</t>
  </si>
  <si>
    <t xml:space="preserve"> - u příspěvku na investice SVK Žďársko se stanovuje celkový objem prostředků, rozdělení na konkrétní</t>
  </si>
  <si>
    <t xml:space="preserve">   investiční akce včetně schválení smlouvy o poskytnutí prostř. bude provádět Rada města Velká Bíteš</t>
  </si>
  <si>
    <t xml:space="preserve"> - mzdové a ost. osobní výdaje knihovny, muzea a činnosti místní správy</t>
  </si>
  <si>
    <t xml:space="preserve">   (bez sociálního a zdravotního pojištění)</t>
  </si>
  <si>
    <t xml:space="preserve"> - příspěvky příspěvkovým organizacím na provoz, investice, stanovený objem prostředků na mzdové</t>
  </si>
  <si>
    <t xml:space="preserve">   a ostatní osobní výdaje (účet 521 bez sociálního a zdravotního pojištění)  </t>
  </si>
  <si>
    <t xml:space="preserve"> - u Informačního centra a Klubu kultury stanovené mzdové náklady v rámci poskytnutého příspěvku</t>
  </si>
  <si>
    <t xml:space="preserve">   na provoz bez dohod za hudební a jiné kulturní produkce</t>
  </si>
  <si>
    <t xml:space="preserve"> - opravy, investice a ostatní akce samostatně vyčleněné v rozpočtu</t>
  </si>
  <si>
    <t>Místní části - výdaje vyčleněné k rozdělení pro osadní výbory</t>
  </si>
  <si>
    <t xml:space="preserve">                                                  Město Velká Bíteš</t>
  </si>
  <si>
    <t>53 - Bezpečnost a veřejný pořádek</t>
  </si>
  <si>
    <t>Městská policie - provozní výdaje</t>
  </si>
  <si>
    <t xml:space="preserve"> - pro Polikliniku V. Bíteš na DPS - z MPSV (UZ 13305)</t>
  </si>
  <si>
    <t xml:space="preserve"> - pro Polikliniku V. Bíteš na DD - z MPSV (UZ 13305)</t>
  </si>
  <si>
    <t xml:space="preserve">uhrazené splátky dlouhod. přijatých půjčených prostředků  </t>
  </si>
  <si>
    <t xml:space="preserve">     -  od PBS a.s. (výstavba bytů)</t>
  </si>
  <si>
    <t>operace z peněž.účtů org.nemající charakter příjmů a výdajů</t>
  </si>
  <si>
    <t>Provoz veřejné  silniční dopravy – dopravní obslužnost</t>
  </si>
  <si>
    <t>Příspěvek DSO Svazku vod. a kan. Žďársko (na obyvatele)</t>
  </si>
  <si>
    <t>Příspěvek DSO Svazu VaK Ivančice (na obyvatele)</t>
  </si>
  <si>
    <t>Odvádění a čištění odpadních vod – opr., čišť. kanal. vpustí</t>
  </si>
  <si>
    <t>Mateřská škola Velká Bíteš, Masarykovo nám. 86, přísp. org. (MŠ I)</t>
  </si>
  <si>
    <t>Mateřská škola Velká Bíteš, U Stadionu 538, přísp. org. (MŠ II)</t>
  </si>
  <si>
    <t>Střední odborná škola Jana Tiraye Velká Bíteš, přísp. org. (SOŠ)</t>
  </si>
  <si>
    <t>Základní umělecká škola, Velká Bíteš, Hrnčířská 117, přísp. org. (ZUŠ)</t>
  </si>
  <si>
    <t>Informační centrum a Klub kultury Města Velké Bíteše, přísp. org. (IC a KK)</t>
  </si>
  <si>
    <t>Ost. zálež. kultury – kulturní akce a ostatní výdaje na kulturu</t>
  </si>
  <si>
    <t xml:space="preserve">    -Muzejní spolek</t>
  </si>
  <si>
    <t xml:space="preserve">   TJ Sokol Velká Bíteš</t>
  </si>
  <si>
    <t xml:space="preserve">   Bítešský spolek vytrvalostních sportů</t>
  </si>
  <si>
    <t>Využití vol. času dětí a mládeže – dět. hřiště vč. Tyršova</t>
  </si>
  <si>
    <t>Poliklinika Velká Bíteš, přísp. org.</t>
  </si>
  <si>
    <t>Všeobecná ambulantní péče – přísp. na provoz</t>
  </si>
  <si>
    <t>Všeobecná ambulantní péče – přísp. na odpisy</t>
  </si>
  <si>
    <t>Lékař.služba první pomoci – přísp. na provoz</t>
  </si>
  <si>
    <t>Bytové hospodářství - výdaje v souvislosti s nájmy bytů</t>
  </si>
  <si>
    <t>Nebytové hosp.- výdaje v souvislosti s nájmy nebytových prostor</t>
  </si>
  <si>
    <t>Pohřebnictví – provozní výdaje vč. ost. osobních výdajů</t>
  </si>
  <si>
    <t xml:space="preserve">   - výkupy nemovitostí </t>
  </si>
  <si>
    <t>Provoz sběrného dvora (fa z TS)</t>
  </si>
  <si>
    <t>Sběr a svoz komunálního odpadu - poplatky za vyúč. SIPO</t>
  </si>
  <si>
    <t>Sběr a svoz kom. odpadů – svoz a likvidace bioodpadů (fa z TS)</t>
  </si>
  <si>
    <t xml:space="preserve"> - převod dotace z Kraje Vysočina - z MPSV (UZ 13305)</t>
  </si>
  <si>
    <t xml:space="preserve"> - převod dotace z Kraje Vysočina - prostředky kraje (UZ 053)</t>
  </si>
  <si>
    <t>Požární ochrana vč. pojištění zásah. jednotky</t>
  </si>
  <si>
    <t>Činnost místní správy – poskytování věcných darů starostou</t>
  </si>
  <si>
    <t>Čin. míst. správy – náklady na progr. vybavení a výpočetní techniku</t>
  </si>
  <si>
    <t>Konektivita k internetu a podp.a rozvoj web.stránek města a jeho org.</t>
  </si>
  <si>
    <t>Telefonní služby - pevné i mobilní telefony, pronájem ústředny</t>
  </si>
  <si>
    <t>GIS a DTMM</t>
  </si>
  <si>
    <t>Obecné výdaje z finančních operací</t>
  </si>
  <si>
    <t>Poplatky bankovních účtů</t>
  </si>
  <si>
    <t>Pojištění funkčně nespecifikované, pojištění majetku, odpovědnosti</t>
  </si>
  <si>
    <t>Ostatní finanční operace - daň z nemovitostí</t>
  </si>
  <si>
    <t>Ostatní finanční operace - daň z příjmů práv. osob za město</t>
  </si>
  <si>
    <t xml:space="preserve">Ostatní finanční operace - odvod DPH </t>
  </si>
  <si>
    <t>Mylné a neidentifikované platby</t>
  </si>
  <si>
    <t xml:space="preserve"> -ostatní subjekty dle žádosti</t>
  </si>
  <si>
    <t xml:space="preserve"> -NZZ domácí ošetřovatelská péče</t>
  </si>
  <si>
    <t xml:space="preserve"> -Diecézní charita Brno - obl.charita Třebíč</t>
  </si>
  <si>
    <t>Opravy, investice samostatně vyčleněné</t>
  </si>
  <si>
    <t>Metropolitní síť města (provoz MAN, pokládka při rekon.ulic,</t>
  </si>
  <si>
    <t>napojení a zakončení v objektech města)</t>
  </si>
  <si>
    <t>úroky z úvěru - odkup pozemků na Babinci + infrastruktura</t>
  </si>
  <si>
    <t xml:space="preserve"> -Domov bez zámku Náměšť nad Oslavou, p. o.</t>
  </si>
  <si>
    <t>Fotbalový stadion ve V.Bíteši - opravy a stavební úpravy</t>
  </si>
  <si>
    <t>ZUŠ – příspěvek na provoz</t>
  </si>
  <si>
    <t>sdílené daně celk</t>
  </si>
  <si>
    <t xml:space="preserve">   - ostatní členské příspěvky</t>
  </si>
  <si>
    <t>daň z hazardních her</t>
  </si>
  <si>
    <t>Neinvestiční transfery přijaté ze státního rozpočtu</t>
  </si>
  <si>
    <t xml:space="preserve"> - pro Polikliniku V. Bíteš na DPS - prostředky kraje (UZ 053)</t>
  </si>
  <si>
    <t xml:space="preserve"> - pro Polikliniku V. Bíteš na DD - prostředky kraje (UZ 053)</t>
  </si>
  <si>
    <t>Investiční transfery přijaté ze státního rozpočtu</t>
  </si>
  <si>
    <t xml:space="preserve">     -  od KB (sníž.energ.nároč.budov ZŠ VB+okruž.křižovatka)</t>
  </si>
  <si>
    <t xml:space="preserve">     -  od KB (infrastruktura na Babinci)</t>
  </si>
  <si>
    <t>Základní škola – příspěvek na provoz</t>
  </si>
  <si>
    <t>Základní škola – příspěvek na odpisy</t>
  </si>
  <si>
    <t xml:space="preserve">    -SDH Velká Bíteš</t>
  </si>
  <si>
    <t xml:space="preserve">   Kung Fu Akademie, pobočka Velká Bíteš</t>
  </si>
  <si>
    <t>Ost. činnosti, ostatní příspěvky a dary</t>
  </si>
  <si>
    <t xml:space="preserve"> -Diecézní charita Brno - obl.charita Žďár nad Sázavou</t>
  </si>
  <si>
    <t>Technická a dopravní infrastruktura</t>
  </si>
  <si>
    <t>Budovy</t>
  </si>
  <si>
    <t>ZŠ Tišnovská 116 - rekonstrukce a dostavba</t>
  </si>
  <si>
    <t>silnice - přijaté pojistné náhrady</t>
  </si>
  <si>
    <t>Částka k rozděle-</t>
  </si>
  <si>
    <t>ní na invest.akce</t>
  </si>
  <si>
    <t>Vyhotovila: Pokorná</t>
  </si>
  <si>
    <t xml:space="preserve">     -  od KB (infrastruktura na Babinci II. etapa)</t>
  </si>
  <si>
    <t xml:space="preserve">úroky z úvěru - revitalizace ZŠ Tišnovská 115 </t>
  </si>
  <si>
    <t>úroky z úvěru - infrastruktura na Babinci 2. etapa</t>
  </si>
  <si>
    <t xml:space="preserve">     -  od České spoř. (Revitalizace ZŠ Tišnovská 115)</t>
  </si>
  <si>
    <t>Péče o veřejnou zeleň</t>
  </si>
  <si>
    <t>Péče o vzhled obce</t>
  </si>
  <si>
    <t xml:space="preserve">U samostatně vyčleněných investičních akcí pro místní části se stanovuje tento postup: </t>
  </si>
  <si>
    <t>daň z příjmů fyzických osob ze záv.činnosti - platí zaměstnavatel</t>
  </si>
  <si>
    <t>daň z příjmů fyzických osob - platí poplatník</t>
  </si>
  <si>
    <t xml:space="preserve">daň z příjmů fyzických osob z kapitálových výnosů  </t>
  </si>
  <si>
    <t>daň z příjmů právnických osob</t>
  </si>
  <si>
    <t>daň z příjmů právnických osob za obce</t>
  </si>
  <si>
    <t>daň z přidané hodnoty</t>
  </si>
  <si>
    <t>odvody za odnětí ze ZPF</t>
  </si>
  <si>
    <t xml:space="preserve">poplatek za užívání veřejného prostranství </t>
  </si>
  <si>
    <t>příjmy z úhrad za dobývání nerostů a poplatky za geologické práce</t>
  </si>
  <si>
    <t>lesní hospodářství - přičlenění honebních pozemků</t>
  </si>
  <si>
    <t>lesní hospodářství - příjmy z pronájmu pozemků</t>
  </si>
  <si>
    <t>lesní hospodářství - podíl na výsledku hospodaření</t>
  </si>
  <si>
    <t>ostatní služby - příjmy z pronájmu reklamních zařízení</t>
  </si>
  <si>
    <t>ostatní záležitosti pozemních komunikací - příjem z parkovacích karet</t>
  </si>
  <si>
    <t>ZUŠ - odvod z odpisů</t>
  </si>
  <si>
    <t>činnosti knihovnické - příjmy</t>
  </si>
  <si>
    <t>činnost muzeí - příjmy</t>
  </si>
  <si>
    <t>IC a KK - Kulturní dům - odvod z odpisů</t>
  </si>
  <si>
    <t>kašny - přeplatek na vodném</t>
  </si>
  <si>
    <t>Poliklinika - všeobecná ambulantní péče - odvod z odpisů</t>
  </si>
  <si>
    <t>bytové hospodářství - ostatní  příjmy z vlastní činnosti - služby k vyúčtování</t>
  </si>
  <si>
    <t>bytové hospodářství - příjmy z pronájmu ostatních nemovitostí</t>
  </si>
  <si>
    <t>nebyt.hospodářství - ostatní příjmy z vlastní činnosti - služby k vyúčtování</t>
  </si>
  <si>
    <t>nebyt.hospodářství - příjmy z pronájmu ostatních nemovitostí</t>
  </si>
  <si>
    <t>nebyt.hospodářství - příjmy z pronájmu - převody z hosp.čin. - tepelná zařízení</t>
  </si>
  <si>
    <t>nebyt.hospodářství - příjmy z pronájmu - převody z Polikliniky</t>
  </si>
  <si>
    <t>nebyt.hospodářství - přijaté pojistné náhrady</t>
  </si>
  <si>
    <t xml:space="preserve">pohřebnictví - úhrada za využívání práva k pohřbívacímu místu </t>
  </si>
  <si>
    <t>komunální služby a úz.rozvoj - příjmy z věcných břemen</t>
  </si>
  <si>
    <t>komunální služby a úz.rozvoj - příjmy z pronájmů pozemků ostatní</t>
  </si>
  <si>
    <t>využívání a zneškod.komun.odpadů - příjmy za separaci odpadů</t>
  </si>
  <si>
    <t>ost.správa v ochraně ŽP - přijaté sankční platby od jiných subj.</t>
  </si>
  <si>
    <t xml:space="preserve">činnost místní správy - hlášení místním rozhlasem </t>
  </si>
  <si>
    <t>činnost místní správy - přijaté sankční platby</t>
  </si>
  <si>
    <t>činnost místní správy - příspěvky a náhrady - přefakturace, použ.auta ICaKK, dbp</t>
  </si>
  <si>
    <t xml:space="preserve">činnost místní správy - ostatní nedaňové příjmy </t>
  </si>
  <si>
    <t>ostatní nedaňové příjmy - příjmy z úroků</t>
  </si>
  <si>
    <t>komunální služby a úz.rozvoj - příjmy z prodeje pozemků</t>
  </si>
  <si>
    <t>Neinvestiční transfery přijaté ze všeobecné pokladní správy SR</t>
  </si>
  <si>
    <t>neinv.přijaté transfery ze SR v rámci souhrnného dotačního  vztahu</t>
  </si>
  <si>
    <t>převod z vlastních fondů hospodářské činnosti (ENCOM)</t>
  </si>
  <si>
    <t>změna stavu krát.peněžních prostředků na bankovních účtech</t>
  </si>
  <si>
    <t>MŠ I - projekt KDOTANCUJENEZLOBÍ - ANI VE ŠKOLCE - úhrada faktur</t>
  </si>
  <si>
    <t>MŠ II - projekt KDOTANCUJENEZLOBÍ - ANI VE ŠKOLCE - úhrada faktur</t>
  </si>
  <si>
    <t>MŠ II - převod dotace z MŠMT - OP Výzkum, vývoj a vzdělávání</t>
  </si>
  <si>
    <t>úroky z úvěru - sníž.energet.náročnosti budov ZŠ + okruž.křižovatka</t>
  </si>
  <si>
    <t>Udržitelnost dotačních projektů - monitorovací zprávy, vyhodnocení apod.</t>
  </si>
  <si>
    <t>Příprava plánu investic – projektové dokumentace, investiční záměry</t>
  </si>
  <si>
    <t>(Nevyčerpané prostředky vyčleněné pro místní části v předchozích letech se budou převádět do dalšího roku.)</t>
  </si>
  <si>
    <t xml:space="preserve"> - NVNK ul. Rajhradská</t>
  </si>
  <si>
    <t>Domov se zvláštním režimem V.Bíteš (DD)</t>
  </si>
  <si>
    <t>ZŠ a prakt.škola (spec.) - odvod z odpisů</t>
  </si>
  <si>
    <t xml:space="preserve"> - z MPSV na výkon sociální práce</t>
  </si>
  <si>
    <t>(k 30.9. )předb.</t>
  </si>
  <si>
    <t>521 - Ochrana obyvatelstva</t>
  </si>
  <si>
    <t xml:space="preserve">      - mzdové a ostat.osobní výdaje 0 tis.</t>
  </si>
  <si>
    <t>(vč.RO) k 30.9.</t>
  </si>
  <si>
    <t>U prostředků vyčleněných pro místní části města se stanovuje jako závazný ukazatel rozpočtu celkový objem</t>
  </si>
  <si>
    <t>prostředků za všechny místní části.</t>
  </si>
  <si>
    <t>části. Zbývající část bude hrazena z prostředků města.</t>
  </si>
  <si>
    <t xml:space="preserve">      - mzdové a ostat.osobní výdaje 0,-</t>
  </si>
  <si>
    <t>Domov důchodců – příspěvek na odpisy</t>
  </si>
  <si>
    <t>Domov důchodců - odvod z odpisů</t>
  </si>
  <si>
    <t>bytové hosp.-příjmy z prodeje ostatních nemovitostí a jejich částí</t>
  </si>
  <si>
    <r>
      <t>Ostatní činnosti jinde nezař. -</t>
    </r>
    <r>
      <rPr>
        <b/>
        <sz val="6.5"/>
        <rFont val="Arial"/>
        <family val="2"/>
      </rPr>
      <t xml:space="preserve"> rezerva</t>
    </r>
  </si>
  <si>
    <t xml:space="preserve">Pokud náklady na jednotlivou akci převýší jednonásobek částky vyčleněné pro danou místní část na daný rok, </t>
  </si>
  <si>
    <t xml:space="preserve">bude z částky převyšující tento jednonásobek hrazeno 50 % skutečných nákladů na danou akci z kapitoly místní </t>
  </si>
  <si>
    <t>komunální služby a úz.rozvoj - příjmy z pronájmu plynofikace</t>
  </si>
  <si>
    <t>ostatní nakládání s odpady - přijaté sankční platby od jiných subj.</t>
  </si>
  <si>
    <t xml:space="preserve"> - z MŠMT pro MŠ II - Operační program Výzkum, vývoj a vzdělávání</t>
  </si>
  <si>
    <t xml:space="preserve"> - z MŠMT pro ZŠ spec. - Operační program Výzkum, vývoj a vzdělávání</t>
  </si>
  <si>
    <t>Neinvestiční přijaté transfery od Kraje Vysočina</t>
  </si>
  <si>
    <t xml:space="preserve"> - dar na zabezpečování vzdělávání</t>
  </si>
  <si>
    <t>Investiční přijaté transfery od Kraje Vysočina</t>
  </si>
  <si>
    <t xml:space="preserve">     -  od KB (Revitalizace ZŠ Tišnovská 115)-překlen.</t>
  </si>
  <si>
    <t>vč.prostř.z daru</t>
  </si>
  <si>
    <t>od kraje</t>
  </si>
  <si>
    <t>IC a KK - převod dotace z kraje na Setkání na Podhorácku</t>
  </si>
  <si>
    <t xml:space="preserve">   FC PBS Velká Biteš </t>
  </si>
  <si>
    <r>
      <t xml:space="preserve">Ost.soc.péče a pomoc ost.skupinám obyvatelstva - </t>
    </r>
    <r>
      <rPr>
        <b/>
        <sz val="6.5"/>
        <rFont val="Arial CE"/>
        <family val="2"/>
      </rPr>
      <t>Seniortaxi</t>
    </r>
  </si>
  <si>
    <t>Město Velká Bíteš prohlašuje, že tento poskytnutý příspěvek na provoz spadá pod</t>
  </si>
  <si>
    <t>Pověření Kraje Vysočina k zajištění dostupnosti poskytování sociální služby zařaze-</t>
  </si>
  <si>
    <t>ním do sítě veřejně podporovaných sociálních služeb v Kraji Vysočina udělené pro</t>
  </si>
  <si>
    <t>Polikliniku Velká Bíteš k zajištění dostupnosti sociální služby ID 7916360 zařazené</t>
  </si>
  <si>
    <t>finanční prostředky tvoří nedílnou součást jednotné vyrovnávací platby hrazené Po-</t>
  </si>
  <si>
    <t>liklinice v souladu s Rozhodnutím Komise o použití čl. 106 odst. 2 Smlouvy o fun-</t>
  </si>
  <si>
    <t>gování Evropské unie na státní podporu ve formě vyrovnávací platby za závazek veř.</t>
  </si>
  <si>
    <t>služby udělené určitým podnikům pověřeným poskytováním služeb obecného hos-</t>
  </si>
  <si>
    <t>podářského zájmu (2012/21/EU). Město prohlašuje, že se cítí být vázáno všemi</t>
  </si>
  <si>
    <t>podmínkami, pravidly a zásadami, jimiž se řídí výše uvedené Pověření a na které</t>
  </si>
  <si>
    <t>je v tomto Pověření odkazováno.</t>
  </si>
  <si>
    <t>Polikliniku Velká Bíteš k zajištění dostupnosti sociální služby ID 4616210 zařazené</t>
  </si>
  <si>
    <t>Tenisové kurty</t>
  </si>
  <si>
    <t>veřejné osvětlení - přijaté pojistné náhrady</t>
  </si>
  <si>
    <t>ost.finanční operace - neidentifikované příjmy - omyly</t>
  </si>
  <si>
    <t xml:space="preserve"> - pro MŠ I na Potravinovou pomoc dětem</t>
  </si>
  <si>
    <t xml:space="preserve"> - pro MŠ II na Potravinovou pomoc dětem</t>
  </si>
  <si>
    <t xml:space="preserve"> - pro ZŠ na Potravinovou pomoc dětem</t>
  </si>
  <si>
    <t xml:space="preserve"> - pro ZŠ spec. na Potravinovou pomoc dětem</t>
  </si>
  <si>
    <t>MŠ I - převod dotace od kraje na Potravinovou pomoc dětem</t>
  </si>
  <si>
    <t>MŠ I - finanční vypořádání min.let-vratka dotace Potrav.pomoc</t>
  </si>
  <si>
    <t>MŠ II - převod dotace od kraje na Potravinovou pomoc dětem</t>
  </si>
  <si>
    <t>MŠ II - finanční vypořádání min.let-vratka dotace Potrav.pomoc</t>
  </si>
  <si>
    <t>Stavební úpravy Masarykovo nám. 86 (uliční část)</t>
  </si>
  <si>
    <t>EZS a MKDS - provozní výdaje + rozšíření</t>
  </si>
  <si>
    <t>vč.kinematografu</t>
  </si>
  <si>
    <t>2021</t>
  </si>
  <si>
    <t>poplatek z pobytu</t>
  </si>
  <si>
    <t>činnost stavebních úřadů-přijaté sankční platby</t>
  </si>
  <si>
    <t>činnost stavebních úřadů-přijaté náhrady nákladů řízení</t>
  </si>
  <si>
    <t>mateřské školy - odvod z odpisů MŠ I</t>
  </si>
  <si>
    <t>mateřské školy - odvod z odpisů MŠ II</t>
  </si>
  <si>
    <t>činnosti knihovnické - přeplatky</t>
  </si>
  <si>
    <t>bytové hospodářství - přijaté pojistné náhrady</t>
  </si>
  <si>
    <t>bytové hospodářství - přeplatky energií</t>
  </si>
  <si>
    <t>nebyt.hospodářství - přeplatky energií</t>
  </si>
  <si>
    <t>komunální služby a úz.rozvoj - ost.přísp.a náhrady - GP, kolky</t>
  </si>
  <si>
    <t>Bezpečnost a veřejný pořádek - přijaté sankční platby - pokuty MP</t>
  </si>
  <si>
    <t>ost.příspěvky a náhrady - přefakturace pojistného - TS, BD</t>
  </si>
  <si>
    <t>finanční vypořádání min.let - vratka dotace na Potravin.pomoc MŠ I</t>
  </si>
  <si>
    <t>finanční vypořádání min.let - vratka dotace na Potravin.pomoc MŠ II</t>
  </si>
  <si>
    <t>finanční vypořádání min.let - vratka dotace OP VVV ZŠ</t>
  </si>
  <si>
    <t>finanční vypořádání min.let - vratka dotace na Potravin.pomoc ZŠ spec.</t>
  </si>
  <si>
    <t>nebytové hosp.-příjmy z prodeje ostatních nemovitostí (čp 65 Mihal)</t>
  </si>
  <si>
    <t xml:space="preserve"> - z MŠMT pro MŠ I - Operační program Výzkum, vývoj a vzdělávání</t>
  </si>
  <si>
    <t xml:space="preserve"> - z MŠMT pro ZŠ - Operační program Výzkum, vývoj a vzdělávání</t>
  </si>
  <si>
    <t xml:space="preserve"> - z MV na požární ochranu</t>
  </si>
  <si>
    <t>Neinv.přijaté transfery od obcí - za projed.přestupků, rušení trv.pobytu</t>
  </si>
  <si>
    <t xml:space="preserve"> - dar "My třídíme nejlépe"</t>
  </si>
  <si>
    <t xml:space="preserve"> - Bezpečná silnice - autobusové čekárny v místních částech</t>
  </si>
  <si>
    <t>splátky celkem</t>
  </si>
  <si>
    <t>MŠ I - převod dotace z MŠMT - OP Výkum, vývoj a vzdělávání</t>
  </si>
  <si>
    <t>ZŠ - převod dotace Učíme se ze života pro život</t>
  </si>
  <si>
    <t>ZŠ - převod dotace od kraje na Potravinovou pomoc dětem</t>
  </si>
  <si>
    <t>ZŠ - převo dotace z MŠMT - OP Výzkum, vývoj a vzdělávání</t>
  </si>
  <si>
    <t>Základní škola a Praktická škola Velká Bíteš, přísp. org. (ZŠ spec.)</t>
  </si>
  <si>
    <t>ZŠ spec. - příspěvek na provoz vč.prostředků z daru od kraje</t>
  </si>
  <si>
    <t>ZŠ spec. - převod dotace z MŠMT - OP Výzkum, vývoj a vzdělávání</t>
  </si>
  <si>
    <t>ZŠ spec. - převod dotace od kraje na Potravinovou pomoc dětem</t>
  </si>
  <si>
    <t>ZŠ spec. - převod dotace od kraje - Zdraví z přírody</t>
  </si>
  <si>
    <t>ZŠ spec.- finanční vypořádání min.let-vratka dotace Potrav.pomoc</t>
  </si>
  <si>
    <t xml:space="preserve">   ABIC Tec s.r.o. - NoMen Run - ženský štafetový závod</t>
  </si>
  <si>
    <r>
      <rPr>
        <b/>
        <sz val="6.5"/>
        <rFont val="Arial"/>
        <family val="2"/>
      </rPr>
      <t>Ostatní sport. činnost</t>
    </r>
    <r>
      <rPr>
        <sz val="6.5"/>
        <rFont val="Arial"/>
        <family val="2"/>
      </rPr>
      <t xml:space="preserve">  - podpora sportovních organizací</t>
    </r>
  </si>
  <si>
    <r>
      <t xml:space="preserve">Ostatní zájmová činnost </t>
    </r>
    <r>
      <rPr>
        <sz val="6.5"/>
        <rFont val="Arial"/>
        <family val="2"/>
      </rPr>
      <t>- podpora organizací v této oblasti</t>
    </r>
  </si>
  <si>
    <t>Všeob.ambul.péče - převod dotace od MPSV - epidemie</t>
  </si>
  <si>
    <t>Finanční pomoc postiženým dětem</t>
  </si>
  <si>
    <t>Krizová opatření</t>
  </si>
  <si>
    <t>Volby do Parlamentu ČR</t>
  </si>
  <si>
    <t xml:space="preserve">    - z toho mzdové a ostat.osobní výdaje 0,-</t>
  </si>
  <si>
    <t>Ost. zálež. kultury – SPOZ včetně ost.os.výdajů</t>
  </si>
  <si>
    <r>
      <rPr>
        <b/>
        <sz val="6.5"/>
        <rFont val="Arial"/>
        <family val="2"/>
      </rPr>
      <t>Jestřabí</t>
    </r>
    <r>
      <rPr>
        <sz val="6.5"/>
        <rFont val="Arial"/>
        <family val="2"/>
      </rPr>
      <t xml:space="preserve"> - odhad podílu na rok 2021</t>
    </r>
  </si>
  <si>
    <t>Inženýrské sítě Pod Babincem a K Mlýnům</t>
  </si>
  <si>
    <t>Komunikace a VO Nová čtvrť</t>
  </si>
  <si>
    <t>Chodník a lávka v ulici Jihlavská</t>
  </si>
  <si>
    <t>Bezpečná silnice - autobusová čekárny v místních částech (dotace z kraje)</t>
  </si>
  <si>
    <t>Ul.Rajhradská - chodníky, VO, dešťová kanalizace</t>
  </si>
  <si>
    <t>Teplovod U Stadionu</t>
  </si>
  <si>
    <t>Památky - celkové výdaje na opravy</t>
  </si>
  <si>
    <t>Úpravy okolí KD ve V.Bíteši</t>
  </si>
  <si>
    <t>Systém sběru odpadů ve V.Bíteši (navýšení kapacity)</t>
  </si>
  <si>
    <t>Úpravy okolí MŠ Masarykovo nám. 86</t>
  </si>
  <si>
    <t>Rekonstrukce ul. Tyršova</t>
  </si>
  <si>
    <t>Chodník v m.č. Ludvíkov</t>
  </si>
  <si>
    <t>zimní stadion - opravy a údržba, pronájem kontejner.WC</t>
  </si>
  <si>
    <t>fotbalový stadion - provozní výdaje</t>
  </si>
  <si>
    <t xml:space="preserve"> - neúčel.přísp.na zmírnění dopadu daň.příjmů-kompenz.bonusy</t>
  </si>
  <si>
    <t>Mokřad u Bílé vody - Košíkov</t>
  </si>
  <si>
    <t xml:space="preserve"> - z MPSV pro Polikliniku DD - výkon povolání v období epidemie</t>
  </si>
  <si>
    <t>Mihal</t>
  </si>
  <si>
    <t>dlouhodobé přijaté půjčené prostředky</t>
  </si>
  <si>
    <t>Rekonstrukce ulice Pod Hradbami</t>
  </si>
  <si>
    <t>Pořízení dopravního automobilu JSDH</t>
  </si>
  <si>
    <t xml:space="preserve">    - z toho mzdové a ostat.osobní výdaje 177 tis.</t>
  </si>
  <si>
    <t xml:space="preserve">    - z toho mzdové a ostat.osobní výdaje 1 850 tis.</t>
  </si>
  <si>
    <t xml:space="preserve"> -Polikliniku V. Bíteš pro klub seniorů 60tis.</t>
  </si>
  <si>
    <t xml:space="preserve">    - z toho mzdové a ostat.osobní výdaje 100 tis.</t>
  </si>
  <si>
    <t>Náhradní prostory - MŠ Masarykovo nám. 86 vč.obchodů</t>
  </si>
  <si>
    <t>přísp.na NV Pod Babincem</t>
  </si>
  <si>
    <t xml:space="preserve">Pořízení projektu na konkrétní investici bude po předchozím projednání s osadním výborem hrazeno </t>
  </si>
  <si>
    <t>z rozpočtu místní části a při realizaci stavby bude úhrada těchto nákladů odečtena z podílu místní</t>
  </si>
  <si>
    <t>části na danou investici.</t>
  </si>
  <si>
    <t>přísp.na vybudování infrastruktury Rajhradská</t>
  </si>
  <si>
    <t>Technická a dopravní infrastruktura U Stadionu 1.etapa</t>
  </si>
  <si>
    <t xml:space="preserve"> - NVNK - V.Bíteš 14 BD U Stadionu vč.ul.Tyršova</t>
  </si>
  <si>
    <t>Městský park U Stadionu</t>
  </si>
  <si>
    <t>příjmy z prodeje pozemků - Technické služby</t>
  </si>
  <si>
    <t xml:space="preserve">    - vratky přeplatků nájemníkům</t>
  </si>
  <si>
    <t xml:space="preserve">   - výkupy nemovitostí - splátka za pozemky u Stadionu (do r.22)</t>
  </si>
  <si>
    <t>Základní škola - úpravy sportovišť</t>
  </si>
  <si>
    <t>Odstranění vad na chodnících a přechodech ve V.Bíteši</t>
  </si>
  <si>
    <t>Parkovací plochy u MŠ U Stadionu</t>
  </si>
  <si>
    <t>z úvěru</t>
  </si>
  <si>
    <t>Workoutové hřiště ul.Družstevní</t>
  </si>
  <si>
    <t xml:space="preserve"> - NV Košíkov (podíl obce Košíkova na akci 596 000)</t>
  </si>
  <si>
    <t xml:space="preserve"> - NK Košíkov (podíl obce Košíkova na akci 2 090 867,61)</t>
  </si>
  <si>
    <t>úroky z úvěru - zkapacitnění MŠ Masarykovo nám.86</t>
  </si>
  <si>
    <t>Úpravy okolí ZŠ - parkoviště Za Školou</t>
  </si>
  <si>
    <t xml:space="preserve"> - převod dotace z MPSV - mimoř.ohodnocení prac.-COVID</t>
  </si>
  <si>
    <t xml:space="preserve">                                                  Návrh rozpočtu  na rok 2022 - pracovní materiál</t>
  </si>
  <si>
    <t xml:space="preserve">Rozpočet na rok 2022 se bude schval. jako schodkový s tím,           </t>
  </si>
  <si>
    <t>2022</t>
  </si>
  <si>
    <t>Veřejné osvětlení - přeplatky energií</t>
  </si>
  <si>
    <t>péče o vzhled obcí a veřejná zeleň - přepl.na vodném - kašny</t>
  </si>
  <si>
    <t>činnost místní správy - přijaté pojistné náhrady - služ.automobil</t>
  </si>
  <si>
    <t>finanční vypořádání min.let - vratka dotace ZŠ Učíme se ze živ.pro život</t>
  </si>
  <si>
    <t>příjmy z prodeje nehm.majetku Kraji Vysočina - PD SZ obchvat</t>
  </si>
  <si>
    <t>přísp.na dešť.kanalizaci U Stadionu</t>
  </si>
  <si>
    <t>přísp.na vybudování nfrastruktury ul. U Stadionu</t>
  </si>
  <si>
    <t xml:space="preserve"> - dotace na zajištění voleb do Parlamentu ČR</t>
  </si>
  <si>
    <t xml:space="preserve"> - z MPSV na mimoř.ohodnocení sociálního pracovníka</t>
  </si>
  <si>
    <t xml:space="preserve"> - z MPSV pro Polikliniku DPS- výkon povolání v období epidemie</t>
  </si>
  <si>
    <t xml:space="preserve"> - z MPSV pro Polikliniku DD - zmírnění dopadů v souv.s COVID-19</t>
  </si>
  <si>
    <t xml:space="preserve"> - z MŽP-OPŽP - Systém sběru odpadů ve V.Bíteši (navýš.kap.)</t>
  </si>
  <si>
    <t xml:space="preserve"> - z Min.pro místní rozvoj na cisternovou aut.stříkačku</t>
  </si>
  <si>
    <t xml:space="preserve"> - na cisternovou automobilovou stříkačku</t>
  </si>
  <si>
    <t xml:space="preserve"> - z MMR na Zkapacit.obj.MŠ VB Masarykovo nám. 86</t>
  </si>
  <si>
    <t xml:space="preserve"> - z MMR-EU na Zkapacit.obj.MŠ VB Masarykovo nám. 86</t>
  </si>
  <si>
    <t xml:space="preserve"> - z MMR na Akustické úpravy tělocvičny ZŠ Sadová</t>
  </si>
  <si>
    <t xml:space="preserve"> - ze SZIF na přístavbu schodiště MŠ U Stadionu</t>
  </si>
  <si>
    <t>Investiční přijaté transfery ze státních fondů</t>
  </si>
  <si>
    <t xml:space="preserve"> - úvěr Zkapacitnění MŠ VB Masaryk.nám.86 a infr.U Stadionu</t>
  </si>
  <si>
    <t xml:space="preserve">     -  od KB na Zkapacitnění MŠ VB Masaryk.nám.86 a infr.U Stad.</t>
  </si>
  <si>
    <t>z dotace</t>
  </si>
  <si>
    <t>končí 31.12.22</t>
  </si>
  <si>
    <t>čsú 5 227 obyv.</t>
  </si>
  <si>
    <t>Základní škola - inv.příspěvek na nákup myček pro ŠJ</t>
  </si>
  <si>
    <t>ZŠ - finanční vypořádání min.let-vratka dotace Učíme se ze živ.</t>
  </si>
  <si>
    <t>IC a KK - příspěvek pro MC Bítešáček a NS Bítešan</t>
  </si>
  <si>
    <t>IC a KK - Kulturní dům - přísp.na investici - úpravy čp 67</t>
  </si>
  <si>
    <t>IC a KK - Kulturní dům - přísp.na vybavení - úpravy čp 67</t>
  </si>
  <si>
    <t>Všeob.ambul.péče - přísp.na defibrilátor</t>
  </si>
  <si>
    <t>Pohřebnictví - oprava hřbitovů</t>
  </si>
  <si>
    <t>5 227 obyv.x16</t>
  </si>
  <si>
    <t xml:space="preserve"> - převod dotace z MPSV - mimoř.ohodnocení prac.-COVID-19</t>
  </si>
  <si>
    <t xml:space="preserve"> - převod dotace z MPSV - zmírnění dopadů COVID-19</t>
  </si>
  <si>
    <t>Volby do zastupitelstev obcí</t>
  </si>
  <si>
    <r>
      <rPr>
        <b/>
        <sz val="6.5"/>
        <rFont val="Arial"/>
        <family val="2"/>
      </rPr>
      <t>Březka</t>
    </r>
    <r>
      <rPr>
        <sz val="6.5"/>
        <rFont val="Arial"/>
        <family val="2"/>
      </rPr>
      <t xml:space="preserve"> - odhad podílu na rok 2022</t>
    </r>
  </si>
  <si>
    <r>
      <rPr>
        <b/>
        <sz val="6.5"/>
        <rFont val="Arial"/>
        <family val="2"/>
      </rPr>
      <t>Holubí Zhoř</t>
    </r>
    <r>
      <rPr>
        <sz val="6.5"/>
        <rFont val="Arial"/>
        <family val="2"/>
      </rPr>
      <t xml:space="preserve"> - odhad podílu na rok 2022</t>
    </r>
  </si>
  <si>
    <r>
      <rPr>
        <b/>
        <sz val="6.5"/>
        <rFont val="Arial"/>
        <family val="2"/>
      </rPr>
      <t>Jindřichov</t>
    </r>
    <r>
      <rPr>
        <sz val="6.5"/>
        <rFont val="Arial"/>
        <family val="2"/>
      </rPr>
      <t xml:space="preserve"> - odhad podílu na rok 2022</t>
    </r>
  </si>
  <si>
    <r>
      <rPr>
        <b/>
        <sz val="6.5"/>
        <rFont val="Arial"/>
        <family val="2"/>
      </rPr>
      <t>Košíkov</t>
    </r>
    <r>
      <rPr>
        <sz val="6.5"/>
        <rFont val="Arial"/>
        <family val="2"/>
      </rPr>
      <t xml:space="preserve"> - odhad podílu na rok 2022</t>
    </r>
  </si>
  <si>
    <r>
      <rPr>
        <b/>
        <sz val="6.5"/>
        <rFont val="Arial"/>
        <family val="2"/>
      </rPr>
      <t>Ludvíkov</t>
    </r>
    <r>
      <rPr>
        <sz val="6.5"/>
        <rFont val="Arial"/>
        <family val="2"/>
      </rPr>
      <t xml:space="preserve"> - odhad podílu na rok 2022</t>
    </r>
  </si>
  <si>
    <r>
      <rPr>
        <b/>
        <sz val="6.5"/>
        <rFont val="Arial"/>
        <family val="2"/>
      </rPr>
      <t>Bezděkov</t>
    </r>
    <r>
      <rPr>
        <sz val="6.5"/>
        <rFont val="Arial"/>
        <family val="2"/>
      </rPr>
      <t xml:space="preserve"> - odhad podílu na rok 2022</t>
    </r>
  </si>
  <si>
    <r>
      <rPr>
        <b/>
        <sz val="6.5"/>
        <rFont val="Arial"/>
        <family val="2"/>
      </rPr>
      <t>Jáchymov</t>
    </r>
    <r>
      <rPr>
        <sz val="6.5"/>
        <rFont val="Arial"/>
        <family val="2"/>
      </rPr>
      <t xml:space="preserve"> - odhad podílu na rok 2022</t>
    </r>
  </si>
  <si>
    <r>
      <rPr>
        <b/>
        <sz val="6.5"/>
        <rFont val="Arial"/>
        <family val="2"/>
      </rPr>
      <t>Pánov</t>
    </r>
    <r>
      <rPr>
        <sz val="6.5"/>
        <rFont val="Arial"/>
        <family val="2"/>
      </rPr>
      <t xml:space="preserve"> - odhad podílu na rok 2022</t>
    </r>
  </si>
  <si>
    <t>Jestřabí - opr.komunikace-Tech.služby (podíl 233 604,47)</t>
  </si>
  <si>
    <t>Jestřabí - opr.komunikace-COLAS CZ (podíl 672 638,22)</t>
  </si>
  <si>
    <t xml:space="preserve"> - NVNK Košíkov (podíl obce Košíkova na akci 1 047 329,04)</t>
  </si>
  <si>
    <t xml:space="preserve"> - RVRK ul.Pod Hradbami - PD</t>
  </si>
  <si>
    <t xml:space="preserve"> - vodovod Lánice II.etapa od RD 652 po 43-vyrovn.příspěvku</t>
  </si>
  <si>
    <t>Ul.Rajhradská - rezerva 2022</t>
  </si>
  <si>
    <t>Veřejné osvětlení v ul.Za Potokem, Strmá, Karlov</t>
  </si>
  <si>
    <t>Přístavba a stavební úpravy Kulturního domu V.Bíteš</t>
  </si>
  <si>
    <t>Přístavba schodiště MŠ U Stadionu</t>
  </si>
  <si>
    <t>Akustické úpravy tělocvičny ZŠ Sadová</t>
  </si>
  <si>
    <t>Infrastrukutra cestovního ruchu 2021 (inf.panely)</t>
  </si>
  <si>
    <t>Technická a doprav.infrastruktura Pod Spravedlností ?</t>
  </si>
  <si>
    <t>Revitalizace sídliště U Stadionu</t>
  </si>
  <si>
    <t>Rekonstrukce vnější kanalizace u Kulturního domu ve VB</t>
  </si>
  <si>
    <t>převod 2016-2020 (rok 2021 se upřesní v RO č.1)</t>
  </si>
  <si>
    <t>přísp.na vybudování infrastruktury Pod Spravedlností</t>
  </si>
  <si>
    <t xml:space="preserve"> - z Min.vnitra na dopravní automobil pro JSDH</t>
  </si>
  <si>
    <t xml:space="preserve"> - zůstatek na bankovním účtu sociálního fondu</t>
  </si>
  <si>
    <t xml:space="preserve">               - z toho mzdové a ostat.osobní výdaje 1 600 tis.</t>
  </si>
  <si>
    <t>odchodné uvolněným zastupitelům</t>
  </si>
  <si>
    <t xml:space="preserve">          - z toho mzdové a ostat.osobní výdaje 532,5 tis.</t>
  </si>
  <si>
    <t xml:space="preserve">        - z toho mzdové a ostat.osobní výdaje 13 490 tis.</t>
  </si>
  <si>
    <t>péče o vzhled obcí a veřejná zeleň - ost.nedaňové příjmy</t>
  </si>
  <si>
    <t>péče o vzhled obcí a veřejná zeleň - přijaté pojistné náhrady</t>
  </si>
  <si>
    <t>příjmy z prodeje hasič.automobilu</t>
  </si>
  <si>
    <t xml:space="preserve"> - Infrastruktura cestovního ruchu - inf.vývěsky</t>
  </si>
  <si>
    <t>ZŠ - finanční vypořádání min.let-Potrav.pomoc dětem</t>
  </si>
  <si>
    <t xml:space="preserve"> - RVRK Nová čtvrť</t>
  </si>
  <si>
    <t xml:space="preserve"> - RVRK Chobůtky - PD</t>
  </si>
  <si>
    <t>Spálené Valy - úpr.veřejného prostranství a parkoviště</t>
  </si>
  <si>
    <t>Úpravy okolí MŠ Masarykovo nám. 86 - rezerva pro rok 2022</t>
  </si>
  <si>
    <t xml:space="preserve">   Tenisový club města Velká Bíteš</t>
  </si>
  <si>
    <t xml:space="preserve">   Tělovýchovná jednota Favorit Brno</t>
  </si>
  <si>
    <t xml:space="preserve">    -na vydání monografie p. Pospíšila</t>
  </si>
  <si>
    <t xml:space="preserve">    -na vydání knihy Píseň duše</t>
  </si>
  <si>
    <t xml:space="preserve"> -DIMATEX CS, spol. s r.o. - kontejnery na sběr šatstva</t>
  </si>
  <si>
    <t xml:space="preserve"> -vlastníci rekreačních chatek v lokalitě "Na prajzech"</t>
  </si>
  <si>
    <t xml:space="preserve"> - zapojení rezervy Ul.Rajhradská</t>
  </si>
  <si>
    <t xml:space="preserve"> - zapojení rezervy Úpravy okolí MŠ Masaryk.nám.86</t>
  </si>
  <si>
    <t xml:space="preserve"> - rezerva na splátku úvěru (bude nižší dotace na MŠ)</t>
  </si>
  <si>
    <t>rozhodnutí</t>
  </si>
  <si>
    <t>dotace v R ve výši dle</t>
  </si>
  <si>
    <t>Městský park Babinec</t>
  </si>
  <si>
    <t xml:space="preserve"> - ČOV - hrubé čištění, zpětná klapka</t>
  </si>
  <si>
    <t xml:space="preserve"> - RVRK ul. Hybešova</t>
  </si>
  <si>
    <t>Rekonstrukce ulice Hybešova - dešťová kanalizace, chodníky</t>
  </si>
  <si>
    <t>oprava KD Bezděkov - podíl města na akci</t>
  </si>
  <si>
    <t>přísp.na vybudování infrastruktury Strojní, Na Vyhlídce</t>
  </si>
  <si>
    <t>pozemky 2023</t>
  </si>
  <si>
    <t xml:space="preserve"> - z MMR na rekonstrukci ul. Rajhradská</t>
  </si>
  <si>
    <t>spl.SVK na 3 roky</t>
  </si>
  <si>
    <t>Technická a doprav.infrastruktura U Stadionu-2.etapa-inž.sítě</t>
  </si>
  <si>
    <t>jen Karlov</t>
  </si>
  <si>
    <t>Zkapacitnění MŠ V.Bíteš, Mas.nám. 86 (dotač.akce) vč.vybavení</t>
  </si>
  <si>
    <t>4 370tis.v r.2023</t>
  </si>
  <si>
    <t xml:space="preserve">          - z toho mzdové a ostat.osobní výdaje 644,5 tis.</t>
  </si>
  <si>
    <t>příjmy z věcných břemen - metropolitní síť</t>
  </si>
  <si>
    <t>příjmy z prodeje ost.dlouh.majetku - metropolitní síť</t>
  </si>
  <si>
    <t xml:space="preserve"> - NV Pod Babincem</t>
  </si>
  <si>
    <t>Náhrada ubytování v Lánicích 42 (buňky)</t>
  </si>
  <si>
    <t xml:space="preserve">    - z toho mzdové a ostat.osobní výdaje 105 tis.</t>
  </si>
  <si>
    <t xml:space="preserve">      - mzdové a ostat.osobní výdaje 1 420 tis.</t>
  </si>
  <si>
    <t xml:space="preserve">      - mzdové a ostat.osobní výdaje 270 tis.</t>
  </si>
  <si>
    <t xml:space="preserve">    - z toho mzdové a ostat.osobní výdaje 170 tis.</t>
  </si>
  <si>
    <t>Kronika</t>
  </si>
  <si>
    <t>120,3 tis.doh.ZP+SP</t>
  </si>
  <si>
    <t xml:space="preserve">    - z toho mzdové a ostat.osobní výdaje  750 tis.</t>
  </si>
  <si>
    <t xml:space="preserve">v krajské síti sociálních služeb Kraje Vysočina, vydaném dne 22. 12. 2020. Tyto </t>
  </si>
  <si>
    <t xml:space="preserve"> - NVNK Pod Spravedlností </t>
  </si>
  <si>
    <r>
      <rPr>
        <b/>
        <sz val="8"/>
        <rFont val="Arial"/>
        <family val="2"/>
      </rPr>
      <t>Ostatní sport. činnost</t>
    </r>
    <r>
      <rPr>
        <sz val="8"/>
        <rFont val="Arial"/>
        <family val="2"/>
      </rPr>
      <t xml:space="preserve">  - podpora sportovních organizací</t>
    </r>
  </si>
  <si>
    <r>
      <t xml:space="preserve">Ostatní zájmová činnost </t>
    </r>
    <r>
      <rPr>
        <sz val="8"/>
        <rFont val="Arial"/>
        <family val="2"/>
      </rPr>
      <t>- podpora organizací v této oblasti</t>
    </r>
  </si>
  <si>
    <r>
      <t xml:space="preserve">Ost.soc.péče a pomoc ost.skupinám obyvatelstva - </t>
    </r>
    <r>
      <rPr>
        <b/>
        <sz val="8"/>
        <rFont val="Arial CE"/>
        <family val="2"/>
      </rPr>
      <t>Seniortaxi</t>
    </r>
  </si>
  <si>
    <r>
      <t>Ostatní činnosti jinde nezař. -</t>
    </r>
    <r>
      <rPr>
        <b/>
        <sz val="8"/>
        <rFont val="Arial"/>
        <family val="2"/>
      </rPr>
      <t xml:space="preserve"> rezerva</t>
    </r>
  </si>
  <si>
    <r>
      <rPr>
        <b/>
        <sz val="8"/>
        <rFont val="Arial"/>
        <family val="2"/>
      </rPr>
      <t>Březka</t>
    </r>
    <r>
      <rPr>
        <sz val="8"/>
        <rFont val="Arial"/>
        <family val="2"/>
      </rPr>
      <t xml:space="preserve"> - odhad podílu na rok 2022</t>
    </r>
  </si>
  <si>
    <r>
      <rPr>
        <b/>
        <sz val="8"/>
        <rFont val="Arial"/>
        <family val="2"/>
      </rPr>
      <t>Holubí Zhoř</t>
    </r>
    <r>
      <rPr>
        <sz val="8"/>
        <rFont val="Arial"/>
        <family val="2"/>
      </rPr>
      <t xml:space="preserve"> - odhad podílu na rok 2022</t>
    </r>
  </si>
  <si>
    <r>
      <rPr>
        <b/>
        <sz val="8"/>
        <rFont val="Arial"/>
        <family val="2"/>
      </rPr>
      <t>Jindřichov</t>
    </r>
    <r>
      <rPr>
        <sz val="8"/>
        <rFont val="Arial"/>
        <family val="2"/>
      </rPr>
      <t xml:space="preserve"> - odhad podílu na rok 2022</t>
    </r>
  </si>
  <si>
    <r>
      <rPr>
        <b/>
        <sz val="8"/>
        <rFont val="Arial"/>
        <family val="2"/>
      </rPr>
      <t>Košíkov</t>
    </r>
    <r>
      <rPr>
        <sz val="8"/>
        <rFont val="Arial"/>
        <family val="2"/>
      </rPr>
      <t xml:space="preserve"> - odhad podílu na rok 2022</t>
    </r>
  </si>
  <si>
    <r>
      <rPr>
        <b/>
        <sz val="8"/>
        <rFont val="Arial"/>
        <family val="2"/>
      </rPr>
      <t>Ludvíkov</t>
    </r>
    <r>
      <rPr>
        <sz val="8"/>
        <rFont val="Arial"/>
        <family val="2"/>
      </rPr>
      <t xml:space="preserve"> - odhad podílu na rok 2022</t>
    </r>
  </si>
  <si>
    <r>
      <rPr>
        <b/>
        <sz val="8"/>
        <rFont val="Arial"/>
        <family val="2"/>
      </rPr>
      <t>Bezděkov</t>
    </r>
    <r>
      <rPr>
        <sz val="8"/>
        <rFont val="Arial"/>
        <family val="2"/>
      </rPr>
      <t xml:space="preserve"> - odhad podílu na rok 2022</t>
    </r>
  </si>
  <si>
    <r>
      <rPr>
        <b/>
        <sz val="8"/>
        <rFont val="Arial"/>
        <family val="2"/>
      </rPr>
      <t>Jáchymov</t>
    </r>
    <r>
      <rPr>
        <sz val="8"/>
        <rFont val="Arial"/>
        <family val="2"/>
      </rPr>
      <t xml:space="preserve"> - odhad podílu na rok 2022</t>
    </r>
  </si>
  <si>
    <r>
      <rPr>
        <b/>
        <sz val="8"/>
        <rFont val="Arial"/>
        <family val="2"/>
      </rPr>
      <t>Pánov</t>
    </r>
    <r>
      <rPr>
        <sz val="8"/>
        <rFont val="Arial"/>
        <family val="2"/>
      </rPr>
      <t xml:space="preserve"> - odhad podílu na rok 2022</t>
    </r>
  </si>
  <si>
    <t>v Kč</t>
  </si>
  <si>
    <t>přísp.na pořízení dopravního automobilu pro JSDH</t>
  </si>
  <si>
    <t>z toho příspěvek pro Polikliniku na Seniorklub 60 tis. Kč</t>
  </si>
  <si>
    <t xml:space="preserve">                                                  Rozpočet na rok 2022 schválený zastupitelstvem města 13.12.2021</t>
  </si>
  <si>
    <t>Částka</t>
  </si>
  <si>
    <t>Rozpočet na rok 2022 se schvaluje jako schodkový s tím, že rozdíl mezi příjmy a výdaji je vyrovnán</t>
  </si>
  <si>
    <t xml:space="preserve"> třídou 8 - financování</t>
  </si>
  <si>
    <t>činnost místní správy - příspěvky a náhrady - přefakturace, přeplatky energií</t>
  </si>
  <si>
    <t>ZŠ a Praktická škola - odvod z odpisů</t>
  </si>
  <si>
    <t>Základní škola a Praktická škola Velká Bíteš, přísp. org. (ZŠaPŠ)</t>
  </si>
  <si>
    <t>ZŠaPŠ - příspěvek na provoz vč.prostředků z daru od kraje</t>
  </si>
  <si>
    <t>ZŠaPŠ - příspěvek na odpisy</t>
  </si>
  <si>
    <t>Veřejné osvětlení v ul. Karlov</t>
  </si>
  <si>
    <t>Fotbalový stadion ve V.Bíteši - stavební úpravy a rozšíření (investiční výdaje)</t>
  </si>
  <si>
    <r>
      <rPr>
        <b/>
        <sz val="8"/>
        <rFont val="Arial"/>
        <family val="2"/>
      </rPr>
      <t>Jestřabí</t>
    </r>
    <r>
      <rPr>
        <sz val="8"/>
        <rFont val="Arial"/>
        <family val="2"/>
      </rPr>
      <t xml:space="preserve"> - odhad podílu na rok 2022</t>
    </r>
  </si>
  <si>
    <t>Návrh usnesení:</t>
  </si>
  <si>
    <t>včetně závazných ukazatelů dle § 12 zák. č. 250/2000 Sb., o rozpočtových pravidlech</t>
  </si>
  <si>
    <t>územních rozpočtů, ve znění pozdějších předpisů.</t>
  </si>
  <si>
    <t>odpovědnost: odbor finanční</t>
  </si>
  <si>
    <t>řešitel: Pokorná Věra</t>
  </si>
  <si>
    <t>Zastupitelstvo města Velká Bíteš schvaluje rozpočet města Velká Bíteš na rok 2022 v předloženém znění</t>
  </si>
  <si>
    <t>termín: 1.1.2022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</si>
</sst>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5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u val="single"/>
      <sz val="7"/>
      <name val="Arial"/>
      <family val="2"/>
    </font>
    <font>
      <sz val="7"/>
      <name val="Arial"/>
      <family val="2"/>
    </font>
    <font>
      <sz val="6.5"/>
      <name val="Arial"/>
      <family val="2"/>
    </font>
    <font>
      <sz val="5.5"/>
      <name val="Arial"/>
      <family val="2"/>
    </font>
    <font>
      <b/>
      <u val="single"/>
      <sz val="6.5"/>
      <name val="Arial"/>
      <family val="2"/>
    </font>
    <font>
      <b/>
      <sz val="6.5"/>
      <name val="Arial"/>
      <family val="2"/>
    </font>
    <font>
      <sz val="6.5"/>
      <name val="Arial CE"/>
      <family val="2"/>
    </font>
    <font>
      <b/>
      <sz val="6.5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6"/>
      <color indexed="53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6"/>
      <color theme="5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4" fontId="5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7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47" applyFont="1" applyBorder="1">
      <alignment/>
      <protection/>
    </xf>
    <xf numFmtId="0" fontId="5" fillId="0" borderId="0" xfId="47" applyFont="1" applyFill="1" applyBorder="1">
      <alignment/>
      <protection/>
    </xf>
    <xf numFmtId="4" fontId="5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4" fontId="12" fillId="0" borderId="0" xfId="0" applyNumberFormat="1" applyFont="1" applyBorder="1" applyAlignment="1">
      <alignment/>
    </xf>
    <xf numFmtId="4" fontId="12" fillId="33" borderId="0" xfId="0" applyNumberFormat="1" applyFont="1" applyFill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33" borderId="0" xfId="0" applyNumberFormat="1" applyFont="1" applyFill="1" applyBorder="1" applyAlignment="1">
      <alignment/>
    </xf>
    <xf numFmtId="4" fontId="10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12" fillId="0" borderId="0" xfId="0" applyNumberFormat="1" applyFont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12" fillId="33" borderId="13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12" fillId="33" borderId="16" xfId="0" applyFont="1" applyFill="1" applyBorder="1" applyAlignment="1">
      <alignment horizontal="center"/>
    </xf>
    <xf numFmtId="4" fontId="10" fillId="33" borderId="14" xfId="0" applyNumberFormat="1" applyFont="1" applyFill="1" applyBorder="1" applyAlignment="1">
      <alignment horizontal="center"/>
    </xf>
    <xf numFmtId="49" fontId="10" fillId="33" borderId="15" xfId="0" applyNumberFormat="1" applyFont="1" applyFill="1" applyBorder="1" applyAlignment="1">
      <alignment horizontal="center"/>
    </xf>
    <xf numFmtId="4" fontId="12" fillId="33" borderId="16" xfId="0" applyNumberFormat="1" applyFont="1" applyFill="1" applyBorder="1" applyAlignment="1">
      <alignment horizontal="center"/>
    </xf>
    <xf numFmtId="4" fontId="4" fillId="33" borderId="14" xfId="0" applyNumberFormat="1" applyFont="1" applyFill="1" applyBorder="1" applyAlignment="1">
      <alignment/>
    </xf>
    <xf numFmtId="4" fontId="7" fillId="33" borderId="15" xfId="0" applyNumberFormat="1" applyFont="1" applyFill="1" applyBorder="1" applyAlignment="1">
      <alignment/>
    </xf>
    <xf numFmtId="4" fontId="7" fillId="33" borderId="16" xfId="0" applyNumberFormat="1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9" fontId="12" fillId="0" borderId="0" xfId="0" applyNumberFormat="1" applyFont="1" applyBorder="1" applyAlignment="1">
      <alignment/>
    </xf>
    <xf numFmtId="0" fontId="1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4" fontId="10" fillId="33" borderId="0" xfId="0" applyNumberFormat="1" applyFont="1" applyFill="1" applyBorder="1" applyAlignment="1">
      <alignment/>
    </xf>
    <xf numFmtId="4" fontId="5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5" fillId="0" borderId="0" xfId="0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4" fontId="5" fillId="0" borderId="0" xfId="0" applyNumberFormat="1" applyFont="1" applyBorder="1" applyAlignment="1">
      <alignment horizontal="right"/>
    </xf>
    <xf numFmtId="4" fontId="13" fillId="0" borderId="0" xfId="0" applyNumberFormat="1" applyFont="1" applyBorder="1" applyAlignment="1">
      <alignment/>
    </xf>
    <xf numFmtId="4" fontId="5" fillId="0" borderId="0" xfId="47" applyNumberFormat="1" applyFont="1" applyBorder="1">
      <alignment/>
      <protection/>
    </xf>
    <xf numFmtId="4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4" fontId="5" fillId="33" borderId="13" xfId="0" applyNumberFormat="1" applyFont="1" applyFill="1" applyBorder="1" applyAlignment="1">
      <alignment horizontal="center"/>
    </xf>
    <xf numFmtId="4" fontId="4" fillId="33" borderId="0" xfId="0" applyNumberFormat="1" applyFont="1" applyFill="1" applyBorder="1" applyAlignment="1">
      <alignment/>
    </xf>
    <xf numFmtId="4" fontId="4" fillId="33" borderId="0" xfId="0" applyNumberFormat="1" applyFont="1" applyFill="1" applyAlignment="1">
      <alignment/>
    </xf>
    <xf numFmtId="4" fontId="5" fillId="33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Fill="1" applyAlignment="1">
      <alignment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4" fillId="0" borderId="0" xfId="0" applyNumberFormat="1" applyFont="1" applyFill="1" applyAlignment="1">
      <alignment/>
    </xf>
    <xf numFmtId="4" fontId="4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4" fontId="5" fillId="0" borderId="0" xfId="0" applyNumberFormat="1" applyFont="1" applyAlignment="1">
      <alignment horizontal="center"/>
    </xf>
    <xf numFmtId="4" fontId="5" fillId="0" borderId="0" xfId="0" applyNumberFormat="1" applyFont="1" applyFill="1" applyAlignment="1">
      <alignment/>
    </xf>
    <xf numFmtId="9" fontId="5" fillId="0" borderId="0" xfId="0" applyNumberFormat="1" applyFont="1" applyBorder="1" applyAlignment="1">
      <alignment/>
    </xf>
    <xf numFmtId="4" fontId="5" fillId="34" borderId="0" xfId="0" applyNumberFormat="1" applyFont="1" applyFill="1" applyAlignment="1">
      <alignment/>
    </xf>
    <xf numFmtId="4" fontId="4" fillId="34" borderId="0" xfId="0" applyNumberFormat="1" applyFont="1" applyFill="1" applyBorder="1" applyAlignment="1">
      <alignment/>
    </xf>
    <xf numFmtId="4" fontId="4" fillId="34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6" fillId="0" borderId="0" xfId="47" applyFont="1" applyBorder="1">
      <alignment/>
      <protection/>
    </xf>
    <xf numFmtId="0" fontId="14" fillId="0" borderId="0" xfId="0" applyFont="1" applyBorder="1" applyAlignment="1">
      <alignment/>
    </xf>
    <xf numFmtId="0" fontId="9" fillId="0" borderId="0" xfId="0" applyFont="1" applyFill="1" applyAlignment="1">
      <alignment/>
    </xf>
    <xf numFmtId="0" fontId="13" fillId="0" borderId="0" xfId="47" applyFont="1" applyBorder="1">
      <alignment/>
      <protection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58" fillId="0" borderId="0" xfId="0" applyFont="1" applyAlignment="1">
      <alignment/>
    </xf>
    <xf numFmtId="0" fontId="5" fillId="0" borderId="0" xfId="46" applyFont="1">
      <alignment/>
      <protection/>
    </xf>
    <xf numFmtId="0" fontId="13" fillId="0" borderId="0" xfId="46" applyFont="1">
      <alignment/>
      <protection/>
    </xf>
    <xf numFmtId="0" fontId="13" fillId="0" borderId="0" xfId="46" applyFont="1" applyBorder="1">
      <alignment/>
      <protection/>
    </xf>
    <xf numFmtId="0" fontId="14" fillId="0" borderId="0" xfId="46" applyFont="1" applyBorder="1">
      <alignment/>
      <protection/>
    </xf>
    <xf numFmtId="0" fontId="5" fillId="0" borderId="0" xfId="46" applyFont="1" applyFill="1">
      <alignment/>
      <protection/>
    </xf>
    <xf numFmtId="4" fontId="4" fillId="0" borderId="0" xfId="46" applyNumberFormat="1" applyFont="1">
      <alignment/>
      <protection/>
    </xf>
    <xf numFmtId="4" fontId="5" fillId="0" borderId="0" xfId="46" applyNumberFormat="1" applyFont="1">
      <alignment/>
      <protection/>
    </xf>
    <xf numFmtId="0" fontId="7" fillId="0" borderId="0" xfId="0" applyFont="1" applyAlignment="1">
      <alignment/>
    </xf>
    <xf numFmtId="4" fontId="13" fillId="0" borderId="0" xfId="0" applyNumberFormat="1" applyFont="1" applyAlignment="1">
      <alignment/>
    </xf>
    <xf numFmtId="0" fontId="9" fillId="0" borderId="0" xfId="46" applyFont="1">
      <alignment/>
      <protection/>
    </xf>
    <xf numFmtId="4" fontId="7" fillId="0" borderId="0" xfId="0" applyNumberFormat="1" applyFont="1" applyAlignment="1">
      <alignment/>
    </xf>
    <xf numFmtId="9" fontId="7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1" fillId="0" borderId="0" xfId="0" applyFont="1" applyAlignment="1">
      <alignment/>
    </xf>
    <xf numFmtId="0" fontId="40" fillId="0" borderId="0" xfId="0" applyFont="1" applyFill="1" applyBorder="1" applyAlignment="1">
      <alignment/>
    </xf>
    <xf numFmtId="0" fontId="1" fillId="0" borderId="0" xfId="0" applyFont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Příjmy a fin. k 28.2.2011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2</xdr:col>
      <xdr:colOff>771525</xdr:colOff>
      <xdr:row>1</xdr:row>
      <xdr:rowOff>142875</xdr:rowOff>
    </xdr:to>
    <xdr:pic>
      <xdr:nvPicPr>
        <xdr:cNvPr id="1" name="Picture 1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2</xdr:col>
      <xdr:colOff>771525</xdr:colOff>
      <xdr:row>1</xdr:row>
      <xdr:rowOff>142875</xdr:rowOff>
    </xdr:to>
    <xdr:pic>
      <xdr:nvPicPr>
        <xdr:cNvPr id="1" name="Picture 1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5"/>
  <sheetViews>
    <sheetView tabSelected="1" zoomScale="125" zoomScaleNormal="125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5.140625" style="22" customWidth="1"/>
    <col min="2" max="2" width="4.7109375" style="6" customWidth="1"/>
    <col min="3" max="3" width="71.7109375" style="6" customWidth="1"/>
    <col min="4" max="4" width="13.421875" style="1" customWidth="1"/>
    <col min="5" max="5" width="14.00390625" style="6" hidden="1" customWidth="1"/>
    <col min="6" max="16384" width="9.140625" style="6" customWidth="1"/>
  </cols>
  <sheetData>
    <row r="1" spans="1:4" ht="12.75">
      <c r="A1" s="58" t="s">
        <v>123</v>
      </c>
      <c r="B1" s="9"/>
      <c r="C1" s="9"/>
      <c r="D1" s="15"/>
    </row>
    <row r="2" spans="1:4" ht="12.75">
      <c r="A2" s="58" t="s">
        <v>538</v>
      </c>
      <c r="B2" s="9"/>
      <c r="C2" s="9"/>
      <c r="D2" s="15"/>
    </row>
    <row r="3" spans="1:4" ht="11.25">
      <c r="A3" s="57"/>
      <c r="B3" s="40"/>
      <c r="C3" s="40"/>
      <c r="D3" s="76" t="s">
        <v>539</v>
      </c>
    </row>
    <row r="4" spans="1:4" ht="11.25">
      <c r="A4" s="43" t="s">
        <v>540</v>
      </c>
      <c r="B4" s="28"/>
      <c r="C4" s="28"/>
      <c r="D4" s="77" t="s">
        <v>535</v>
      </c>
    </row>
    <row r="5" spans="1:4" ht="11.25">
      <c r="A5" s="44" t="s">
        <v>541</v>
      </c>
      <c r="B5" s="45"/>
      <c r="C5" s="45"/>
      <c r="D5" s="78"/>
    </row>
    <row r="6" ht="11.25">
      <c r="D6" s="15"/>
    </row>
    <row r="7" spans="1:4" ht="12.75">
      <c r="A7" s="12" t="s">
        <v>24</v>
      </c>
      <c r="B7" s="4"/>
      <c r="C7" s="4"/>
      <c r="D7" s="15"/>
    </row>
    <row r="8" spans="1:4" ht="11.25">
      <c r="A8" s="16" t="s">
        <v>0</v>
      </c>
      <c r="B8" s="16" t="s">
        <v>91</v>
      </c>
      <c r="C8" s="3" t="s">
        <v>92</v>
      </c>
      <c r="D8" s="15"/>
    </row>
    <row r="9" spans="1:4" ht="11.25">
      <c r="A9" s="6"/>
      <c r="D9" s="15"/>
    </row>
    <row r="10" spans="1:4" ht="11.25">
      <c r="A10" s="11" t="s">
        <v>4</v>
      </c>
      <c r="B10" s="11"/>
      <c r="C10" s="11"/>
      <c r="D10" s="88">
        <f>SUM(D11:D27)</f>
        <v>96035000</v>
      </c>
    </row>
    <row r="11" ht="11.25">
      <c r="D11" s="15"/>
    </row>
    <row r="12" spans="2:4" ht="11.25">
      <c r="B12" s="13">
        <v>1111</v>
      </c>
      <c r="C12" s="13" t="s">
        <v>210</v>
      </c>
      <c r="D12" s="15">
        <v>14000000</v>
      </c>
    </row>
    <row r="13" spans="2:4" ht="11.25">
      <c r="B13" s="13">
        <v>1112</v>
      </c>
      <c r="C13" s="13" t="s">
        <v>211</v>
      </c>
      <c r="D13" s="15">
        <v>450000</v>
      </c>
    </row>
    <row r="14" spans="2:4" ht="11.25">
      <c r="B14" s="13">
        <v>1113</v>
      </c>
      <c r="C14" s="13" t="s">
        <v>212</v>
      </c>
      <c r="D14" s="15">
        <v>1900000</v>
      </c>
    </row>
    <row r="15" spans="2:4" ht="11.25">
      <c r="B15" s="13">
        <v>1121</v>
      </c>
      <c r="C15" s="13" t="s">
        <v>213</v>
      </c>
      <c r="D15" s="15">
        <v>16500000</v>
      </c>
    </row>
    <row r="16" spans="2:4" ht="11.25">
      <c r="B16" s="13">
        <v>1122</v>
      </c>
      <c r="C16" s="13" t="s">
        <v>214</v>
      </c>
      <c r="D16" s="15">
        <v>9000000</v>
      </c>
    </row>
    <row r="17" spans="2:4" ht="11.25">
      <c r="B17" s="13">
        <v>1211</v>
      </c>
      <c r="C17" s="13" t="s">
        <v>215</v>
      </c>
      <c r="D17" s="15">
        <v>43600000</v>
      </c>
    </row>
    <row r="18" spans="2:4" ht="11.25">
      <c r="B18" s="13">
        <v>1334</v>
      </c>
      <c r="C18" s="13" t="s">
        <v>216</v>
      </c>
      <c r="D18" s="15">
        <v>100000</v>
      </c>
    </row>
    <row r="19" spans="2:4" ht="11.25">
      <c r="B19" s="13">
        <v>1337</v>
      </c>
      <c r="C19" s="13" t="s">
        <v>5</v>
      </c>
      <c r="D19" s="15">
        <v>4000000</v>
      </c>
    </row>
    <row r="20" spans="2:4" ht="11.25">
      <c r="B20" s="13">
        <v>1341</v>
      </c>
      <c r="C20" s="13" t="s">
        <v>6</v>
      </c>
      <c r="D20" s="15">
        <v>180000</v>
      </c>
    </row>
    <row r="21" spans="2:4" ht="11.25">
      <c r="B21" s="13">
        <v>1342</v>
      </c>
      <c r="C21" s="13" t="s">
        <v>317</v>
      </c>
      <c r="D21" s="15">
        <v>25000</v>
      </c>
    </row>
    <row r="22" spans="2:4" ht="11.25">
      <c r="B22" s="13">
        <v>1343</v>
      </c>
      <c r="C22" s="13" t="s">
        <v>217</v>
      </c>
      <c r="D22" s="15">
        <v>300000</v>
      </c>
    </row>
    <row r="23" spans="2:4" ht="11.25">
      <c r="B23" s="13">
        <v>1356</v>
      </c>
      <c r="C23" s="13" t="s">
        <v>218</v>
      </c>
      <c r="D23" s="15">
        <v>30000</v>
      </c>
    </row>
    <row r="24" spans="2:4" ht="11.25">
      <c r="B24" s="13">
        <v>1361</v>
      </c>
      <c r="C24" s="13" t="s">
        <v>7</v>
      </c>
      <c r="D24" s="15">
        <v>500000</v>
      </c>
    </row>
    <row r="25" spans="2:4" ht="11.25">
      <c r="B25" s="13">
        <v>1381</v>
      </c>
      <c r="C25" s="13" t="s">
        <v>183</v>
      </c>
      <c r="D25" s="15">
        <v>450000</v>
      </c>
    </row>
    <row r="26" spans="2:4" ht="11.25">
      <c r="B26" s="13">
        <v>1511</v>
      </c>
      <c r="C26" s="13" t="s">
        <v>29</v>
      </c>
      <c r="D26" s="15">
        <v>5000000</v>
      </c>
    </row>
    <row r="27" spans="1:5" ht="11.25">
      <c r="A27" s="6"/>
      <c r="D27" s="15"/>
      <c r="E27" s="1"/>
    </row>
    <row r="28" spans="1:5" ht="11.25">
      <c r="A28" s="11" t="s">
        <v>8</v>
      </c>
      <c r="B28" s="11"/>
      <c r="C28" s="11"/>
      <c r="D28" s="88">
        <f>SUM(D30:D78)</f>
        <v>21727126.54</v>
      </c>
      <c r="E28" s="1"/>
    </row>
    <row r="29" spans="1:5" ht="11.25">
      <c r="A29" s="11"/>
      <c r="B29" s="11"/>
      <c r="C29" s="11"/>
      <c r="D29" s="88"/>
      <c r="E29" s="1"/>
    </row>
    <row r="30" spans="1:5" ht="11.25">
      <c r="A30" s="13">
        <v>1032</v>
      </c>
      <c r="B30" s="13">
        <v>2119</v>
      </c>
      <c r="C30" s="13" t="s">
        <v>219</v>
      </c>
      <c r="D30" s="15">
        <v>2900</v>
      </c>
      <c r="E30" s="1"/>
    </row>
    <row r="31" spans="1:5" ht="11.25">
      <c r="A31" s="13">
        <v>1032</v>
      </c>
      <c r="B31" s="13">
        <v>2131</v>
      </c>
      <c r="C31" s="13" t="s">
        <v>220</v>
      </c>
      <c r="D31" s="15"/>
      <c r="E31" s="1"/>
    </row>
    <row r="32" spans="1:4" ht="11.25">
      <c r="A32" s="13"/>
      <c r="B32" s="13"/>
      <c r="C32" s="13" t="s">
        <v>30</v>
      </c>
      <c r="D32" s="15">
        <v>100000</v>
      </c>
    </row>
    <row r="33" spans="1:4" ht="11.25">
      <c r="A33" s="13"/>
      <c r="B33" s="13"/>
      <c r="C33" s="13" t="s">
        <v>31</v>
      </c>
      <c r="D33" s="15">
        <v>10000</v>
      </c>
    </row>
    <row r="34" spans="1:4" ht="11.25">
      <c r="A34" s="13">
        <v>1032</v>
      </c>
      <c r="B34" s="13">
        <v>2329</v>
      </c>
      <c r="C34" s="13" t="s">
        <v>221</v>
      </c>
      <c r="D34" s="15">
        <v>50000</v>
      </c>
    </row>
    <row r="35" spans="1:4" ht="11.25">
      <c r="A35" s="13"/>
      <c r="B35" s="13"/>
      <c r="C35" s="13"/>
      <c r="D35" s="15"/>
    </row>
    <row r="36" spans="1:4" ht="11.25">
      <c r="A36" s="13">
        <v>2144</v>
      </c>
      <c r="B36" s="13">
        <v>2111</v>
      </c>
      <c r="C36" s="13" t="s">
        <v>222</v>
      </c>
      <c r="D36" s="15">
        <v>150000</v>
      </c>
    </row>
    <row r="37" spans="1:9" s="1" customFormat="1" ht="11.25">
      <c r="A37" s="13">
        <v>2219</v>
      </c>
      <c r="B37" s="14">
        <v>2111</v>
      </c>
      <c r="C37" s="13" t="s">
        <v>223</v>
      </c>
      <c r="D37" s="15">
        <v>60000</v>
      </c>
      <c r="E37" s="6"/>
      <c r="F37" s="6"/>
      <c r="G37" s="6"/>
      <c r="H37" s="6"/>
      <c r="I37" s="6"/>
    </row>
    <row r="38" spans="1:9" s="1" customFormat="1" ht="11.25">
      <c r="A38" s="13"/>
      <c r="B38" s="14"/>
      <c r="C38" s="13"/>
      <c r="D38" s="15"/>
      <c r="E38" s="6"/>
      <c r="F38" s="6"/>
      <c r="G38" s="6"/>
      <c r="H38" s="6"/>
      <c r="I38" s="6"/>
    </row>
    <row r="39" spans="1:9" s="1" customFormat="1" ht="11.25">
      <c r="A39" s="13">
        <v>3111</v>
      </c>
      <c r="B39" s="13">
        <v>2122</v>
      </c>
      <c r="C39" s="13" t="s">
        <v>320</v>
      </c>
      <c r="D39" s="15">
        <v>5842</v>
      </c>
      <c r="E39" s="6"/>
      <c r="F39" s="6"/>
      <c r="G39" s="6"/>
      <c r="H39" s="6"/>
      <c r="I39" s="6"/>
    </row>
    <row r="40" spans="1:9" s="1" customFormat="1" ht="11.25">
      <c r="A40" s="13"/>
      <c r="B40" s="13"/>
      <c r="C40" s="13" t="s">
        <v>321</v>
      </c>
      <c r="D40" s="15">
        <v>109809</v>
      </c>
      <c r="E40" s="6"/>
      <c r="F40" s="6"/>
      <c r="G40" s="6"/>
      <c r="H40" s="6"/>
      <c r="I40" s="6"/>
    </row>
    <row r="41" spans="1:9" s="1" customFormat="1" ht="11.25">
      <c r="A41" s="13">
        <v>3113</v>
      </c>
      <c r="B41" s="13">
        <v>2122</v>
      </c>
      <c r="C41" s="13" t="s">
        <v>32</v>
      </c>
      <c r="D41" s="15">
        <v>44283.8</v>
      </c>
      <c r="E41" s="6"/>
      <c r="F41" s="6"/>
      <c r="G41" s="6"/>
      <c r="H41" s="6"/>
      <c r="I41" s="6"/>
    </row>
    <row r="42" spans="1:9" s="1" customFormat="1" ht="11.25">
      <c r="A42" s="13">
        <v>3114</v>
      </c>
      <c r="B42" s="13">
        <v>2122</v>
      </c>
      <c r="C42" s="13" t="s">
        <v>543</v>
      </c>
      <c r="D42" s="15">
        <v>30125</v>
      </c>
      <c r="E42" s="6"/>
      <c r="F42" s="6"/>
      <c r="G42" s="6"/>
      <c r="H42" s="6"/>
      <c r="I42" s="6"/>
    </row>
    <row r="43" spans="1:9" s="1" customFormat="1" ht="11.25">
      <c r="A43" s="13">
        <v>3122</v>
      </c>
      <c r="B43" s="14">
        <v>2122</v>
      </c>
      <c r="C43" s="13" t="s">
        <v>14</v>
      </c>
      <c r="D43" s="15">
        <v>37279</v>
      </c>
      <c r="E43" s="6"/>
      <c r="F43" s="6"/>
      <c r="G43" s="6"/>
      <c r="H43" s="6"/>
      <c r="I43" s="6"/>
    </row>
    <row r="44" spans="1:9" s="1" customFormat="1" ht="11.25">
      <c r="A44" s="13">
        <v>3231</v>
      </c>
      <c r="B44" s="14">
        <v>2122</v>
      </c>
      <c r="C44" s="13" t="s">
        <v>224</v>
      </c>
      <c r="D44" s="15">
        <v>29235.74</v>
      </c>
      <c r="E44" s="6"/>
      <c r="F44" s="6"/>
      <c r="G44" s="6"/>
      <c r="H44" s="6"/>
      <c r="I44" s="6"/>
    </row>
    <row r="45" spans="1:9" s="1" customFormat="1" ht="11.25">
      <c r="A45" s="13"/>
      <c r="B45" s="14"/>
      <c r="C45" s="13"/>
      <c r="D45" s="15"/>
      <c r="E45" s="6"/>
      <c r="F45" s="6"/>
      <c r="G45" s="6"/>
      <c r="H45" s="6"/>
      <c r="I45" s="6"/>
    </row>
    <row r="46" spans="1:9" s="1" customFormat="1" ht="11.25">
      <c r="A46" s="13">
        <v>3314</v>
      </c>
      <c r="B46" s="13">
        <v>2111</v>
      </c>
      <c r="C46" s="13" t="s">
        <v>225</v>
      </c>
      <c r="D46" s="15">
        <v>30000</v>
      </c>
      <c r="E46" s="6"/>
      <c r="F46" s="6"/>
      <c r="G46" s="6"/>
      <c r="H46" s="6"/>
      <c r="I46" s="6"/>
    </row>
    <row r="47" spans="1:9" s="1" customFormat="1" ht="11.25">
      <c r="A47" s="13">
        <v>3315</v>
      </c>
      <c r="B47" s="13">
        <v>2111</v>
      </c>
      <c r="C47" s="13" t="s">
        <v>226</v>
      </c>
      <c r="D47" s="15">
        <v>2000</v>
      </c>
      <c r="E47" s="6"/>
      <c r="F47" s="6"/>
      <c r="G47" s="6"/>
      <c r="H47" s="6"/>
      <c r="I47" s="6"/>
    </row>
    <row r="48" spans="1:9" s="1" customFormat="1" ht="11.25">
      <c r="A48" s="13">
        <v>3319</v>
      </c>
      <c r="B48" s="13">
        <v>2122</v>
      </c>
      <c r="C48" s="13" t="s">
        <v>227</v>
      </c>
      <c r="D48" s="15">
        <v>25000</v>
      </c>
      <c r="E48" s="6"/>
      <c r="F48" s="6"/>
      <c r="G48" s="6"/>
      <c r="H48" s="6"/>
      <c r="I48" s="6"/>
    </row>
    <row r="49" spans="1:9" s="1" customFormat="1" ht="11.25">
      <c r="A49" s="13"/>
      <c r="B49" s="13"/>
      <c r="C49" s="13"/>
      <c r="D49" s="15"/>
      <c r="E49" s="6"/>
      <c r="F49" s="6"/>
      <c r="G49" s="6"/>
      <c r="H49" s="6"/>
      <c r="I49" s="6"/>
    </row>
    <row r="50" spans="1:9" s="1" customFormat="1" ht="11.25">
      <c r="A50" s="13">
        <v>3511</v>
      </c>
      <c r="B50" s="13">
        <v>2122</v>
      </c>
      <c r="C50" s="13" t="s">
        <v>229</v>
      </c>
      <c r="D50" s="15">
        <v>106560</v>
      </c>
      <c r="E50" s="6"/>
      <c r="F50" s="6"/>
      <c r="G50" s="6"/>
      <c r="H50" s="6"/>
      <c r="I50" s="6"/>
    </row>
    <row r="51" spans="1:9" s="1" customFormat="1" ht="11.25">
      <c r="A51" s="13"/>
      <c r="B51" s="13"/>
      <c r="C51" s="13"/>
      <c r="D51" s="15"/>
      <c r="E51" s="6"/>
      <c r="F51" s="6"/>
      <c r="G51" s="6"/>
      <c r="H51" s="6"/>
      <c r="I51" s="6"/>
    </row>
    <row r="52" spans="1:9" s="1" customFormat="1" ht="11.25">
      <c r="A52" s="13">
        <v>3612</v>
      </c>
      <c r="B52" s="13">
        <v>2119</v>
      </c>
      <c r="C52" s="13" t="s">
        <v>230</v>
      </c>
      <c r="D52" s="15">
        <v>3500000</v>
      </c>
      <c r="E52" s="6"/>
      <c r="F52" s="6"/>
      <c r="G52" s="6"/>
      <c r="H52" s="6"/>
      <c r="I52" s="6"/>
    </row>
    <row r="53" spans="1:9" s="1" customFormat="1" ht="11.25">
      <c r="A53" s="13">
        <v>3612</v>
      </c>
      <c r="B53" s="13">
        <v>2132</v>
      </c>
      <c r="C53" s="13" t="s">
        <v>231</v>
      </c>
      <c r="D53" s="15">
        <v>8200000</v>
      </c>
      <c r="E53" s="6"/>
      <c r="F53" s="6"/>
      <c r="G53" s="6"/>
      <c r="H53" s="6"/>
      <c r="I53" s="6"/>
    </row>
    <row r="54" spans="1:9" s="1" customFormat="1" ht="11.25">
      <c r="A54" s="13">
        <v>3613</v>
      </c>
      <c r="B54" s="13">
        <v>2119</v>
      </c>
      <c r="C54" s="13" t="s">
        <v>232</v>
      </c>
      <c r="D54" s="15">
        <v>550000</v>
      </c>
      <c r="E54" s="6"/>
      <c r="F54" s="6"/>
      <c r="G54" s="6"/>
      <c r="H54" s="6"/>
      <c r="I54" s="6"/>
    </row>
    <row r="55" spans="1:9" s="1" customFormat="1" ht="11.25">
      <c r="A55" s="13">
        <v>3613</v>
      </c>
      <c r="B55" s="13">
        <v>2132</v>
      </c>
      <c r="C55" s="13" t="s">
        <v>233</v>
      </c>
      <c r="D55" s="15">
        <v>3000000</v>
      </c>
      <c r="E55" s="6"/>
      <c r="F55" s="6"/>
      <c r="G55" s="6"/>
      <c r="H55" s="6"/>
      <c r="I55" s="6"/>
    </row>
    <row r="56" spans="1:9" s="1" customFormat="1" ht="11.25">
      <c r="A56" s="13">
        <v>3613</v>
      </c>
      <c r="B56" s="13">
        <v>2132</v>
      </c>
      <c r="C56" s="13" t="s">
        <v>234</v>
      </c>
      <c r="D56" s="15">
        <v>450000</v>
      </c>
      <c r="E56" s="6"/>
      <c r="F56" s="6"/>
      <c r="G56" s="6"/>
      <c r="H56" s="6"/>
      <c r="I56" s="6"/>
    </row>
    <row r="57" spans="1:9" s="1" customFormat="1" ht="11.25">
      <c r="A57" s="13">
        <v>3613</v>
      </c>
      <c r="B57" s="13">
        <v>2132</v>
      </c>
      <c r="C57" s="13" t="s">
        <v>235</v>
      </c>
      <c r="D57" s="15">
        <v>748600</v>
      </c>
      <c r="E57" s="6"/>
      <c r="F57" s="6"/>
      <c r="G57" s="6"/>
      <c r="H57" s="6"/>
      <c r="I57" s="6"/>
    </row>
    <row r="58" spans="1:9" s="1" customFormat="1" ht="11.25">
      <c r="A58" s="13"/>
      <c r="B58" s="13"/>
      <c r="C58" s="13"/>
      <c r="D58" s="15"/>
      <c r="E58" s="6"/>
      <c r="F58" s="6"/>
      <c r="G58" s="6"/>
      <c r="H58" s="6"/>
      <c r="I58" s="6"/>
    </row>
    <row r="59" spans="1:9" s="1" customFormat="1" ht="11.25">
      <c r="A59" s="13">
        <v>3632</v>
      </c>
      <c r="B59" s="13">
        <v>2111</v>
      </c>
      <c r="C59" s="13" t="s">
        <v>237</v>
      </c>
      <c r="D59" s="15">
        <v>60000</v>
      </c>
      <c r="E59" s="6"/>
      <c r="F59" s="6"/>
      <c r="G59" s="6"/>
      <c r="H59" s="6"/>
      <c r="I59" s="6"/>
    </row>
    <row r="60" spans="1:9" s="1" customFormat="1" ht="11.25">
      <c r="A60" s="13">
        <v>3639</v>
      </c>
      <c r="B60" s="14">
        <v>2119</v>
      </c>
      <c r="C60" s="13" t="s">
        <v>238</v>
      </c>
      <c r="D60" s="15">
        <v>30000</v>
      </c>
      <c r="E60" s="6"/>
      <c r="F60" s="6"/>
      <c r="G60" s="6"/>
      <c r="H60" s="6"/>
      <c r="I60" s="6"/>
    </row>
    <row r="61" spans="1:9" s="1" customFormat="1" ht="11.25">
      <c r="A61" s="13"/>
      <c r="B61" s="14"/>
      <c r="C61" s="13" t="s">
        <v>510</v>
      </c>
      <c r="D61" s="15">
        <v>3000000</v>
      </c>
      <c r="E61" s="6"/>
      <c r="F61" s="6"/>
      <c r="G61" s="6"/>
      <c r="H61" s="6"/>
      <c r="I61" s="6"/>
    </row>
    <row r="62" spans="1:9" s="1" customFormat="1" ht="11.25">
      <c r="A62" s="13">
        <v>3639</v>
      </c>
      <c r="B62" s="13">
        <v>2131</v>
      </c>
      <c r="C62" s="13" t="s">
        <v>239</v>
      </c>
      <c r="D62" s="15">
        <v>300000</v>
      </c>
      <c r="E62" s="6"/>
      <c r="F62" s="6"/>
      <c r="G62" s="6"/>
      <c r="H62" s="6"/>
      <c r="I62" s="6"/>
    </row>
    <row r="63" spans="1:9" s="1" customFormat="1" ht="11.25">
      <c r="A63" s="13">
        <v>3639</v>
      </c>
      <c r="B63" s="13">
        <v>2132</v>
      </c>
      <c r="C63" s="13" t="s">
        <v>277</v>
      </c>
      <c r="D63" s="15">
        <v>57000</v>
      </c>
      <c r="E63" s="6"/>
      <c r="F63" s="6"/>
      <c r="G63" s="6"/>
      <c r="H63" s="6"/>
      <c r="I63" s="6"/>
    </row>
    <row r="64" spans="1:9" s="1" customFormat="1" ht="11.25">
      <c r="A64" s="13">
        <v>3639</v>
      </c>
      <c r="B64" s="13">
        <v>2324</v>
      </c>
      <c r="C64" s="13" t="s">
        <v>326</v>
      </c>
      <c r="D64" s="15">
        <v>10000</v>
      </c>
      <c r="E64" s="6"/>
      <c r="F64" s="6"/>
      <c r="G64" s="6"/>
      <c r="H64" s="6"/>
      <c r="I64" s="6"/>
    </row>
    <row r="65" spans="1:9" s="1" customFormat="1" ht="11.25">
      <c r="A65" s="13"/>
      <c r="B65" s="13"/>
      <c r="C65" s="13"/>
      <c r="D65" s="15"/>
      <c r="E65" s="6"/>
      <c r="F65" s="6"/>
      <c r="G65" s="6"/>
      <c r="H65" s="6"/>
      <c r="I65" s="6"/>
    </row>
    <row r="66" spans="1:9" s="1" customFormat="1" ht="11.25">
      <c r="A66" s="13">
        <v>3725</v>
      </c>
      <c r="B66" s="13">
        <v>2324</v>
      </c>
      <c r="C66" s="13" t="s">
        <v>240</v>
      </c>
      <c r="D66" s="15">
        <v>800000</v>
      </c>
      <c r="E66" s="6"/>
      <c r="F66" s="6"/>
      <c r="G66" s="6"/>
      <c r="H66" s="6"/>
      <c r="I66" s="6"/>
    </row>
    <row r="67" spans="1:9" s="1" customFormat="1" ht="11.25">
      <c r="A67" s="13"/>
      <c r="B67" s="13"/>
      <c r="C67" s="13"/>
      <c r="D67" s="15"/>
      <c r="E67" s="6"/>
      <c r="F67" s="6"/>
      <c r="G67" s="6"/>
      <c r="H67" s="6"/>
      <c r="I67" s="6"/>
    </row>
    <row r="68" spans="1:9" s="1" customFormat="1" ht="11.25">
      <c r="A68" s="13">
        <v>4350</v>
      </c>
      <c r="B68" s="13">
        <v>2122</v>
      </c>
      <c r="C68" s="13" t="s">
        <v>272</v>
      </c>
      <c r="D68" s="15">
        <v>130992</v>
      </c>
      <c r="E68" s="6"/>
      <c r="F68" s="6"/>
      <c r="G68" s="6"/>
      <c r="H68" s="6"/>
      <c r="I68" s="6"/>
    </row>
    <row r="69" spans="1:9" s="1" customFormat="1" ht="11.25">
      <c r="A69" s="13"/>
      <c r="B69" s="13"/>
      <c r="C69" s="13"/>
      <c r="D69" s="15"/>
      <c r="E69" s="6"/>
      <c r="F69" s="6"/>
      <c r="G69" s="6"/>
      <c r="H69" s="6"/>
      <c r="I69" s="6"/>
    </row>
    <row r="70" spans="1:9" s="1" customFormat="1" ht="11.25">
      <c r="A70" s="13">
        <v>5311</v>
      </c>
      <c r="B70" s="13">
        <v>2212</v>
      </c>
      <c r="C70" s="13" t="s">
        <v>327</v>
      </c>
      <c r="D70" s="15">
        <v>5000</v>
      </c>
      <c r="E70" s="6"/>
      <c r="F70" s="6"/>
      <c r="G70" s="6"/>
      <c r="H70" s="6"/>
      <c r="I70" s="6"/>
    </row>
    <row r="71" spans="1:9" s="1" customFormat="1" ht="11.25">
      <c r="A71" s="13"/>
      <c r="B71" s="13"/>
      <c r="C71" s="13"/>
      <c r="D71" s="15"/>
      <c r="E71" s="6"/>
      <c r="F71" s="6"/>
      <c r="G71" s="6"/>
      <c r="H71" s="6"/>
      <c r="I71" s="6"/>
    </row>
    <row r="72" spans="1:9" s="1" customFormat="1" ht="11.25">
      <c r="A72" s="13">
        <v>6171</v>
      </c>
      <c r="B72" s="13">
        <v>2111</v>
      </c>
      <c r="C72" s="13" t="s">
        <v>242</v>
      </c>
      <c r="D72" s="15">
        <v>2000</v>
      </c>
      <c r="E72" s="6"/>
      <c r="F72" s="6"/>
      <c r="G72" s="6"/>
      <c r="H72" s="6"/>
      <c r="I72" s="6"/>
    </row>
    <row r="73" spans="1:9" s="1" customFormat="1" ht="11.25">
      <c r="A73" s="13">
        <v>6171</v>
      </c>
      <c r="B73" s="13">
        <v>2324</v>
      </c>
      <c r="C73" s="13" t="s">
        <v>542</v>
      </c>
      <c r="D73" s="15">
        <v>50000</v>
      </c>
      <c r="E73" s="6"/>
      <c r="F73" s="6"/>
      <c r="G73" s="6"/>
      <c r="H73" s="6"/>
      <c r="I73" s="6"/>
    </row>
    <row r="74" spans="1:9" s="1" customFormat="1" ht="11.25">
      <c r="A74" s="13">
        <v>6171</v>
      </c>
      <c r="B74" s="13">
        <v>2329</v>
      </c>
      <c r="C74" s="13" t="s">
        <v>245</v>
      </c>
      <c r="D74" s="15">
        <v>2000</v>
      </c>
      <c r="E74" s="6"/>
      <c r="F74" s="6"/>
      <c r="G74" s="6"/>
      <c r="H74" s="6"/>
      <c r="I74" s="6"/>
    </row>
    <row r="75" spans="1:9" s="1" customFormat="1" ht="11.25">
      <c r="A75" s="13"/>
      <c r="B75" s="13"/>
      <c r="C75" s="13"/>
      <c r="D75" s="15"/>
      <c r="E75" s="6"/>
      <c r="F75" s="6"/>
      <c r="G75" s="6"/>
      <c r="H75" s="6"/>
      <c r="I75" s="6"/>
    </row>
    <row r="76" spans="1:9" s="1" customFormat="1" ht="11.25">
      <c r="A76" s="13">
        <v>6310</v>
      </c>
      <c r="B76" s="13">
        <v>2141</v>
      </c>
      <c r="C76" s="13" t="s">
        <v>246</v>
      </c>
      <c r="D76" s="15">
        <v>1500</v>
      </c>
      <c r="E76" s="6"/>
      <c r="F76" s="6"/>
      <c r="G76" s="6"/>
      <c r="H76" s="6"/>
      <c r="I76" s="6"/>
    </row>
    <row r="77" spans="1:9" s="1" customFormat="1" ht="11.25">
      <c r="A77" s="13">
        <v>6320</v>
      </c>
      <c r="B77" s="13">
        <v>2324</v>
      </c>
      <c r="C77" s="13" t="s">
        <v>328</v>
      </c>
      <c r="D77" s="15">
        <v>37000</v>
      </c>
      <c r="E77" s="6"/>
      <c r="F77" s="6"/>
      <c r="G77" s="6"/>
      <c r="H77" s="6"/>
      <c r="I77" s="6"/>
    </row>
    <row r="78" spans="1:4" ht="11.25">
      <c r="A78" s="13"/>
      <c r="B78" s="13"/>
      <c r="C78" s="13"/>
      <c r="D78" s="15"/>
    </row>
    <row r="79" spans="1:4" ht="11.25">
      <c r="A79" s="11" t="s">
        <v>9</v>
      </c>
      <c r="B79" s="4"/>
      <c r="C79" s="4"/>
      <c r="D79" s="88">
        <f>SUM(D80:D92)</f>
        <v>38330000</v>
      </c>
    </row>
    <row r="80" spans="1:4" ht="11.25">
      <c r="A80" s="11"/>
      <c r="B80" s="4"/>
      <c r="C80" s="4"/>
      <c r="D80" s="88"/>
    </row>
    <row r="81" spans="1:4" ht="11.25">
      <c r="A81" s="4">
        <v>2212</v>
      </c>
      <c r="B81" s="4">
        <v>3114</v>
      </c>
      <c r="C81" s="4" t="s">
        <v>415</v>
      </c>
      <c r="D81" s="15">
        <v>3180000</v>
      </c>
    </row>
    <row r="82" spans="1:4" ht="11.25">
      <c r="A82" s="11"/>
      <c r="B82" s="4"/>
      <c r="C82" s="4"/>
      <c r="D82" s="88"/>
    </row>
    <row r="83" spans="1:4" ht="11.25">
      <c r="A83" s="13">
        <v>3612</v>
      </c>
      <c r="B83" s="13">
        <v>3112</v>
      </c>
      <c r="C83" s="13" t="s">
        <v>273</v>
      </c>
      <c r="D83" s="15">
        <v>20000000</v>
      </c>
    </row>
    <row r="84" spans="1:4" ht="11.25">
      <c r="A84" s="13">
        <v>3613</v>
      </c>
      <c r="B84" s="13">
        <v>3112</v>
      </c>
      <c r="C84" s="13" t="s">
        <v>333</v>
      </c>
      <c r="D84" s="15">
        <v>6000000</v>
      </c>
    </row>
    <row r="85" spans="1:9" s="1" customFormat="1" ht="11.25">
      <c r="A85" s="13"/>
      <c r="B85" s="13"/>
      <c r="C85" s="13"/>
      <c r="D85" s="15"/>
      <c r="E85" s="6"/>
      <c r="F85" s="6"/>
      <c r="G85" s="6"/>
      <c r="H85" s="6"/>
      <c r="I85" s="6"/>
    </row>
    <row r="86" spans="1:9" s="1" customFormat="1" ht="11.25">
      <c r="A86" s="13">
        <v>3633</v>
      </c>
      <c r="B86" s="13">
        <v>3113</v>
      </c>
      <c r="C86" s="13" t="s">
        <v>511</v>
      </c>
      <c r="D86" s="15">
        <v>4000000</v>
      </c>
      <c r="E86" s="6"/>
      <c r="F86" s="6"/>
      <c r="G86" s="6"/>
      <c r="H86" s="6"/>
      <c r="I86" s="6"/>
    </row>
    <row r="87" spans="1:9" s="1" customFormat="1" ht="11.25">
      <c r="A87" s="13">
        <v>3639</v>
      </c>
      <c r="B87" s="13">
        <v>3111</v>
      </c>
      <c r="C87" s="13" t="s">
        <v>247</v>
      </c>
      <c r="D87" s="15">
        <v>4000000</v>
      </c>
      <c r="E87" s="6"/>
      <c r="F87" s="6"/>
      <c r="G87" s="6"/>
      <c r="H87" s="6"/>
      <c r="I87" s="6"/>
    </row>
    <row r="88" spans="1:9" s="1" customFormat="1" ht="11.25">
      <c r="A88" s="13">
        <v>3639</v>
      </c>
      <c r="B88" s="13">
        <v>3122</v>
      </c>
      <c r="C88" s="13" t="s">
        <v>391</v>
      </c>
      <c r="D88" s="15">
        <v>750000</v>
      </c>
      <c r="E88" s="6"/>
      <c r="F88" s="6"/>
      <c r="G88" s="6"/>
      <c r="H88" s="6"/>
      <c r="I88" s="6"/>
    </row>
    <row r="89" spans="1:9" s="1" customFormat="1" ht="11.25">
      <c r="A89" s="13">
        <v>3639</v>
      </c>
      <c r="B89" s="13">
        <v>3122</v>
      </c>
      <c r="C89" s="13" t="s">
        <v>501</v>
      </c>
      <c r="D89" s="15">
        <v>300000</v>
      </c>
      <c r="E89" s="6"/>
      <c r="F89" s="6"/>
      <c r="G89" s="6"/>
      <c r="H89" s="6"/>
      <c r="I89" s="6"/>
    </row>
    <row r="90" spans="1:9" s="1" customFormat="1" ht="11.25">
      <c r="A90" s="13"/>
      <c r="B90" s="13"/>
      <c r="C90" s="13"/>
      <c r="D90" s="15"/>
      <c r="E90" s="6"/>
      <c r="F90" s="6"/>
      <c r="G90" s="6"/>
      <c r="H90" s="6"/>
      <c r="I90" s="6"/>
    </row>
    <row r="91" spans="1:9" s="1" customFormat="1" ht="11.25">
      <c r="A91" s="13">
        <v>5512</v>
      </c>
      <c r="B91" s="13">
        <v>3122</v>
      </c>
      <c r="C91" s="13" t="s">
        <v>536</v>
      </c>
      <c r="D91" s="15">
        <v>100000</v>
      </c>
      <c r="E91" s="6"/>
      <c r="F91" s="6"/>
      <c r="G91" s="6"/>
      <c r="H91" s="6"/>
      <c r="I91" s="6"/>
    </row>
    <row r="92" spans="1:9" s="1" customFormat="1" ht="11.25">
      <c r="A92" s="13"/>
      <c r="B92" s="13"/>
      <c r="C92" s="13"/>
      <c r="D92" s="15"/>
      <c r="E92" s="6"/>
      <c r="F92" s="6"/>
      <c r="G92" s="6"/>
      <c r="H92" s="6"/>
      <c r="I92" s="6"/>
    </row>
    <row r="93" spans="1:9" s="1" customFormat="1" ht="11.25">
      <c r="A93" s="11" t="s">
        <v>13</v>
      </c>
      <c r="B93" s="11"/>
      <c r="C93" s="11"/>
      <c r="D93" s="88">
        <f>SUM(D95:D109)</f>
        <v>44251722.900000006</v>
      </c>
      <c r="E93" s="6"/>
      <c r="F93" s="6"/>
      <c r="G93" s="6"/>
      <c r="H93" s="6"/>
      <c r="I93" s="6"/>
    </row>
    <row r="94" spans="1:9" s="1" customFormat="1" ht="11.25">
      <c r="A94" s="11"/>
      <c r="B94" s="11"/>
      <c r="C94" s="11"/>
      <c r="D94" s="88"/>
      <c r="E94" s="6"/>
      <c r="F94" s="6"/>
      <c r="G94" s="6"/>
      <c r="H94" s="6"/>
      <c r="I94" s="6"/>
    </row>
    <row r="95" spans="1:9" s="1" customFormat="1" ht="11.25">
      <c r="A95" s="13"/>
      <c r="B95" s="13">
        <v>4112</v>
      </c>
      <c r="C95" s="13" t="s">
        <v>249</v>
      </c>
      <c r="D95" s="15">
        <v>4623300</v>
      </c>
      <c r="E95" s="6"/>
      <c r="F95" s="6"/>
      <c r="G95" s="6"/>
      <c r="H95" s="6"/>
      <c r="I95" s="6"/>
    </row>
    <row r="96" spans="1:9" s="1" customFormat="1" ht="11.25">
      <c r="A96" s="13"/>
      <c r="B96" s="13"/>
      <c r="C96" s="13"/>
      <c r="D96" s="15"/>
      <c r="E96" s="6"/>
      <c r="F96" s="6"/>
      <c r="G96" s="6"/>
      <c r="H96" s="6"/>
      <c r="I96" s="6"/>
    </row>
    <row r="97" spans="1:9" s="1" customFormat="1" ht="11.25">
      <c r="A97" s="13"/>
      <c r="B97" s="13"/>
      <c r="C97" s="68" t="s">
        <v>184</v>
      </c>
      <c r="D97" s="15"/>
      <c r="E97" s="6"/>
      <c r="F97" s="6"/>
      <c r="G97" s="6"/>
      <c r="H97" s="6"/>
      <c r="I97" s="6"/>
    </row>
    <row r="98" spans="1:9" s="1" customFormat="1" ht="11.25">
      <c r="A98" s="13"/>
      <c r="B98" s="68">
        <v>4116</v>
      </c>
      <c r="C98" s="6" t="s">
        <v>425</v>
      </c>
      <c r="D98" s="15">
        <v>136039.2</v>
      </c>
      <c r="E98" s="6"/>
      <c r="F98" s="6"/>
      <c r="G98" s="6"/>
      <c r="H98" s="6"/>
      <c r="I98" s="6"/>
    </row>
    <row r="99" spans="1:9" s="1" customFormat="1" ht="11.25">
      <c r="A99" s="13"/>
      <c r="B99" s="68">
        <v>4116</v>
      </c>
      <c r="C99" s="6" t="s">
        <v>426</v>
      </c>
      <c r="D99" s="15">
        <v>2312666.4</v>
      </c>
      <c r="E99" s="6"/>
      <c r="F99" s="6"/>
      <c r="G99" s="6"/>
      <c r="H99" s="6"/>
      <c r="I99" s="6"/>
    </row>
    <row r="100" spans="1:4" ht="11.25">
      <c r="A100" s="13"/>
      <c r="B100" s="13"/>
      <c r="C100" s="68"/>
      <c r="D100" s="15"/>
    </row>
    <row r="101" spans="1:4" ht="11.25">
      <c r="A101" s="13"/>
      <c r="B101" s="13"/>
      <c r="C101" s="68" t="s">
        <v>429</v>
      </c>
      <c r="D101" s="15"/>
    </row>
    <row r="102" spans="1:4" ht="11.25">
      <c r="A102" s="13"/>
      <c r="B102" s="13">
        <v>4213</v>
      </c>
      <c r="C102" s="6" t="s">
        <v>428</v>
      </c>
      <c r="D102" s="15">
        <v>1105798.4</v>
      </c>
    </row>
    <row r="103" spans="1:4" ht="11.25">
      <c r="A103" s="13"/>
      <c r="B103" s="68"/>
      <c r="C103" s="7"/>
      <c r="D103" s="15"/>
    </row>
    <row r="104" spans="1:4" ht="11.25">
      <c r="A104" s="13"/>
      <c r="B104" s="68"/>
      <c r="C104" s="68" t="s">
        <v>187</v>
      </c>
      <c r="D104" s="15"/>
    </row>
    <row r="105" spans="1:4" ht="11.25">
      <c r="A105" s="13"/>
      <c r="B105" s="68">
        <v>4216</v>
      </c>
      <c r="C105" s="6" t="s">
        <v>425</v>
      </c>
      <c r="D105" s="15">
        <v>1948003.05</v>
      </c>
    </row>
    <row r="106" spans="1:4" ht="11.25">
      <c r="A106" s="13"/>
      <c r="B106" s="68">
        <v>4216</v>
      </c>
      <c r="C106" s="6" t="s">
        <v>426</v>
      </c>
      <c r="D106" s="15">
        <v>33116051.85</v>
      </c>
    </row>
    <row r="107" spans="1:4" ht="11.25">
      <c r="A107" s="13"/>
      <c r="B107" s="68">
        <v>4216</v>
      </c>
      <c r="C107" s="6" t="s">
        <v>427</v>
      </c>
      <c r="D107" s="15">
        <v>559864</v>
      </c>
    </row>
    <row r="108" spans="1:4" ht="11.25">
      <c r="A108" s="13"/>
      <c r="B108" s="68">
        <v>4216</v>
      </c>
      <c r="C108" s="7" t="s">
        <v>470</v>
      </c>
      <c r="D108" s="15">
        <v>450000</v>
      </c>
    </row>
    <row r="109" ht="11.25">
      <c r="D109" s="15"/>
    </row>
    <row r="110" spans="1:4" ht="12.75">
      <c r="A110" s="61" t="s">
        <v>10</v>
      </c>
      <c r="B110" s="62"/>
      <c r="C110" s="62"/>
      <c r="D110" s="79">
        <f>D10+D28+D79+D93</f>
        <v>200343849.44</v>
      </c>
    </row>
    <row r="111" spans="1:4" ht="11.25">
      <c r="A111" s="6"/>
      <c r="D111" s="15"/>
    </row>
    <row r="112" spans="1:4" ht="11.25">
      <c r="A112" s="6"/>
      <c r="D112" s="15"/>
    </row>
    <row r="113" spans="1:4" ht="11.25">
      <c r="A113" s="11" t="s">
        <v>11</v>
      </c>
      <c r="B113" s="4"/>
      <c r="C113" s="4"/>
      <c r="D113" s="88">
        <f>SUM(D114:D131)</f>
        <v>15107235.5</v>
      </c>
    </row>
    <row r="114" ht="11.25">
      <c r="D114" s="15"/>
    </row>
    <row r="115" spans="2:4" ht="11.25" customHeight="1">
      <c r="B115" s="13">
        <v>8115</v>
      </c>
      <c r="C115" s="13" t="s">
        <v>251</v>
      </c>
      <c r="D115" s="15">
        <v>29200000</v>
      </c>
    </row>
    <row r="116" spans="2:4" ht="11.25" customHeight="1">
      <c r="B116" s="13"/>
      <c r="C116" s="13" t="s">
        <v>491</v>
      </c>
      <c r="D116" s="15">
        <v>7800000</v>
      </c>
    </row>
    <row r="117" spans="2:4" ht="11.25" customHeight="1">
      <c r="B117" s="13"/>
      <c r="C117" s="13" t="s">
        <v>492</v>
      </c>
      <c r="D117" s="15">
        <v>2000000</v>
      </c>
    </row>
    <row r="118" spans="2:4" ht="11.25" customHeight="1">
      <c r="B118" s="13"/>
      <c r="C118" s="13" t="s">
        <v>471</v>
      </c>
      <c r="D118" s="15">
        <v>600000</v>
      </c>
    </row>
    <row r="119" spans="2:4" ht="11.25" customHeight="1">
      <c r="B119" s="13"/>
      <c r="C119" s="13"/>
      <c r="D119" s="15"/>
    </row>
    <row r="120" spans="2:4" ht="11.25" customHeight="1">
      <c r="B120" s="13">
        <v>8123</v>
      </c>
      <c r="C120" s="13" t="s">
        <v>379</v>
      </c>
      <c r="D120" s="15"/>
    </row>
    <row r="121" spans="2:4" ht="12" customHeight="1">
      <c r="B121" s="13"/>
      <c r="C121" s="13" t="s">
        <v>430</v>
      </c>
      <c r="D121" s="15">
        <v>32800000</v>
      </c>
    </row>
    <row r="122" spans="2:4" ht="12" customHeight="1">
      <c r="B122" s="13"/>
      <c r="C122" s="13"/>
      <c r="D122" s="15"/>
    </row>
    <row r="123" spans="2:4" ht="11.25" customHeight="1">
      <c r="B123" s="13">
        <v>8124</v>
      </c>
      <c r="C123" s="13" t="s">
        <v>128</v>
      </c>
      <c r="D123" s="15"/>
    </row>
    <row r="124" spans="2:4" ht="11.25">
      <c r="B124" s="13"/>
      <c r="C124" s="13" t="s">
        <v>93</v>
      </c>
      <c r="D124" s="15">
        <v>-2000004</v>
      </c>
    </row>
    <row r="125" spans="2:4" ht="11.25">
      <c r="B125" s="13"/>
      <c r="C125" s="13" t="s">
        <v>188</v>
      </c>
      <c r="D125" s="15">
        <v>-1800000</v>
      </c>
    </row>
    <row r="126" spans="2:4" ht="11.25">
      <c r="B126" s="13"/>
      <c r="C126" s="13" t="s">
        <v>189</v>
      </c>
      <c r="D126" s="15">
        <v>-5960000</v>
      </c>
    </row>
    <row r="127" spans="2:4" ht="11.25">
      <c r="B127" s="13"/>
      <c r="C127" s="13" t="s">
        <v>203</v>
      </c>
      <c r="D127" s="15">
        <v>-4000000</v>
      </c>
    </row>
    <row r="128" spans="2:4" ht="11.25">
      <c r="B128" s="13"/>
      <c r="C128" s="13" t="s">
        <v>206</v>
      </c>
      <c r="D128" s="15">
        <v>-5000000</v>
      </c>
    </row>
    <row r="129" spans="2:4" ht="11.25">
      <c r="B129" s="13"/>
      <c r="C129" s="13" t="s">
        <v>284</v>
      </c>
      <c r="D129" s="15">
        <v>-1020000</v>
      </c>
    </row>
    <row r="130" spans="2:4" ht="11.25">
      <c r="B130" s="13"/>
      <c r="C130" s="13" t="s">
        <v>431</v>
      </c>
      <c r="D130" s="15">
        <v>-37512760.5</v>
      </c>
    </row>
    <row r="131" spans="2:4" ht="11.25">
      <c r="B131" s="13"/>
      <c r="C131" s="13"/>
      <c r="D131" s="15"/>
    </row>
    <row r="132" spans="1:4" ht="11.25">
      <c r="A132" s="27"/>
      <c r="B132" s="28"/>
      <c r="C132" s="28"/>
      <c r="D132" s="64"/>
    </row>
    <row r="133" spans="1:4" ht="12">
      <c r="A133" s="65" t="s">
        <v>12</v>
      </c>
      <c r="B133" s="62"/>
      <c r="C133" s="62"/>
      <c r="D133" s="79">
        <f>D110+D113</f>
        <v>215451084.94</v>
      </c>
    </row>
    <row r="134" spans="1:4" ht="11.25">
      <c r="A134" s="27"/>
      <c r="B134" s="28"/>
      <c r="C134" s="28"/>
      <c r="D134" s="64"/>
    </row>
    <row r="135" spans="1:4" s="7" customFormat="1" ht="11.25">
      <c r="A135" s="24"/>
      <c r="D135" s="15"/>
    </row>
    <row r="136" ht="11.25">
      <c r="D136" s="15"/>
    </row>
    <row r="137" spans="1:4" ht="12.75">
      <c r="A137" s="12" t="s">
        <v>23</v>
      </c>
      <c r="B137" s="4"/>
      <c r="C137" s="4"/>
      <c r="D137" s="15"/>
    </row>
    <row r="138" spans="1:4" ht="11.25">
      <c r="A138" s="5" t="s">
        <v>89</v>
      </c>
      <c r="B138" s="5" t="s">
        <v>0</v>
      </c>
      <c r="D138" s="15"/>
    </row>
    <row r="139" spans="1:4" ht="11.25">
      <c r="A139" s="21"/>
      <c r="B139" s="5"/>
      <c r="D139" s="15"/>
    </row>
    <row r="140" spans="1:4" ht="11.25">
      <c r="A140" s="68"/>
      <c r="B140" s="68"/>
      <c r="C140" s="82" t="s">
        <v>34</v>
      </c>
      <c r="D140" s="87">
        <f>SUM(D141:D142)</f>
        <v>167000</v>
      </c>
    </row>
    <row r="141" spans="1:4" ht="11.25">
      <c r="A141" s="68">
        <v>0</v>
      </c>
      <c r="B141" s="68">
        <v>1014</v>
      </c>
      <c r="C141" s="68" t="s">
        <v>35</v>
      </c>
      <c r="D141" s="15">
        <v>150000</v>
      </c>
    </row>
    <row r="142" spans="1:4" ht="11.25">
      <c r="A142" s="68">
        <v>8009</v>
      </c>
      <c r="B142" s="68">
        <v>1032</v>
      </c>
      <c r="C142" s="68" t="s">
        <v>36</v>
      </c>
      <c r="D142" s="15">
        <v>17000</v>
      </c>
    </row>
    <row r="143" spans="1:4" ht="11.25">
      <c r="A143" s="68"/>
      <c r="B143" s="68"/>
      <c r="C143" s="68"/>
      <c r="D143" s="15"/>
    </row>
    <row r="144" spans="1:4" ht="11.25">
      <c r="A144" s="68"/>
      <c r="B144" s="68"/>
      <c r="C144" s="82" t="s">
        <v>37</v>
      </c>
      <c r="D144" s="87">
        <f>SUM(D145:D146)</f>
        <v>4800000</v>
      </c>
    </row>
    <row r="145" spans="1:4" ht="11.25">
      <c r="A145" s="68">
        <v>10</v>
      </c>
      <c r="B145" s="68">
        <v>2212</v>
      </c>
      <c r="C145" s="68" t="s">
        <v>87</v>
      </c>
      <c r="D145" s="15">
        <v>4500000</v>
      </c>
    </row>
    <row r="146" spans="1:4" ht="11.25">
      <c r="A146" s="68">
        <v>0</v>
      </c>
      <c r="B146" s="68">
        <v>2292</v>
      </c>
      <c r="C146" s="68" t="s">
        <v>131</v>
      </c>
      <c r="D146" s="15">
        <v>300000</v>
      </c>
    </row>
    <row r="147" spans="1:4" ht="11.25">
      <c r="A147" s="68"/>
      <c r="B147" s="68"/>
      <c r="C147" s="68"/>
      <c r="D147" s="15"/>
    </row>
    <row r="148" spans="1:4" ht="11.25">
      <c r="A148" s="68"/>
      <c r="B148" s="68"/>
      <c r="C148" s="82" t="s">
        <v>38</v>
      </c>
      <c r="D148" s="87">
        <f>SUM(D149:D152)</f>
        <v>654000</v>
      </c>
    </row>
    <row r="149" spans="1:4" ht="11.25">
      <c r="A149" s="68">
        <v>20</v>
      </c>
      <c r="B149" s="68">
        <v>2310</v>
      </c>
      <c r="C149" s="68" t="s">
        <v>39</v>
      </c>
      <c r="D149" s="15">
        <v>30000</v>
      </c>
    </row>
    <row r="150" spans="1:5" ht="11.25">
      <c r="A150" s="68">
        <v>0</v>
      </c>
      <c r="B150" s="68">
        <v>2310</v>
      </c>
      <c r="C150" s="68" t="s">
        <v>132</v>
      </c>
      <c r="D150" s="15">
        <v>522700</v>
      </c>
      <c r="E150" s="5"/>
    </row>
    <row r="151" spans="1:4" ht="11.25">
      <c r="A151" s="68">
        <v>0</v>
      </c>
      <c r="B151" s="68">
        <v>2310</v>
      </c>
      <c r="C151" s="68" t="s">
        <v>133</v>
      </c>
      <c r="D151" s="15">
        <v>1300</v>
      </c>
    </row>
    <row r="152" spans="1:4" ht="11.25">
      <c r="A152" s="68">
        <v>21</v>
      </c>
      <c r="B152" s="68">
        <v>2321</v>
      </c>
      <c r="C152" s="68" t="s">
        <v>134</v>
      </c>
      <c r="D152" s="15">
        <v>100000</v>
      </c>
    </row>
    <row r="153" spans="1:4" ht="11.25">
      <c r="A153" s="68"/>
      <c r="B153" s="68"/>
      <c r="C153" s="68"/>
      <c r="D153" s="15"/>
    </row>
    <row r="154" spans="1:4" ht="11.25">
      <c r="A154" s="68"/>
      <c r="B154" s="68"/>
      <c r="C154" s="82" t="s">
        <v>40</v>
      </c>
      <c r="D154" s="87">
        <f>SUM(D156:D185)</f>
        <v>15089874.540000001</v>
      </c>
    </row>
    <row r="155" spans="1:4" ht="11.25">
      <c r="A155" s="68" t="s">
        <v>135</v>
      </c>
      <c r="B155" s="68"/>
      <c r="C155" s="82"/>
      <c r="D155" s="88"/>
    </row>
    <row r="156" spans="1:4" ht="11.25">
      <c r="A156" s="68">
        <v>1</v>
      </c>
      <c r="B156" s="68">
        <v>3111</v>
      </c>
      <c r="C156" s="68" t="s">
        <v>62</v>
      </c>
      <c r="D156" s="15">
        <v>2334500</v>
      </c>
    </row>
    <row r="157" spans="1:4" ht="11.25">
      <c r="A157" s="68"/>
      <c r="B157" s="68"/>
      <c r="C157" s="68" t="s">
        <v>517</v>
      </c>
      <c r="D157" s="15"/>
    </row>
    <row r="158" spans="1:4" ht="11.25">
      <c r="A158" s="68"/>
      <c r="B158" s="68"/>
      <c r="C158" s="68" t="s">
        <v>63</v>
      </c>
      <c r="D158" s="15">
        <v>5842</v>
      </c>
    </row>
    <row r="159" spans="1:4" ht="11.25">
      <c r="A159" s="68"/>
      <c r="B159" s="68"/>
      <c r="C159" s="68" t="s">
        <v>252</v>
      </c>
      <c r="D159" s="15">
        <v>32500</v>
      </c>
    </row>
    <row r="160" spans="1:4" ht="11.25">
      <c r="A160" s="68"/>
      <c r="B160" s="68"/>
      <c r="C160" s="68"/>
      <c r="D160" s="15"/>
    </row>
    <row r="161" spans="1:4" ht="11.25">
      <c r="A161" s="68" t="s">
        <v>136</v>
      </c>
      <c r="B161" s="68"/>
      <c r="C161" s="68"/>
      <c r="D161" s="15"/>
    </row>
    <row r="162" spans="1:4" ht="11.25">
      <c r="A162" s="68">
        <v>2</v>
      </c>
      <c r="B162" s="68">
        <v>3111</v>
      </c>
      <c r="C162" s="68" t="s">
        <v>64</v>
      </c>
      <c r="D162" s="15">
        <v>1682000</v>
      </c>
    </row>
    <row r="163" spans="1:4" ht="11.25">
      <c r="A163" s="68"/>
      <c r="B163" s="68"/>
      <c r="C163" s="68" t="s">
        <v>514</v>
      </c>
      <c r="D163" s="15"/>
    </row>
    <row r="164" spans="1:4" ht="11.25">
      <c r="A164" s="68"/>
      <c r="B164" s="68"/>
      <c r="C164" s="68" t="s">
        <v>65</v>
      </c>
      <c r="D164" s="15">
        <v>109809</v>
      </c>
    </row>
    <row r="165" spans="1:4" ht="11.25">
      <c r="A165" s="68"/>
      <c r="B165" s="68"/>
      <c r="C165" s="68" t="s">
        <v>253</v>
      </c>
      <c r="D165" s="15">
        <v>32500</v>
      </c>
    </row>
    <row r="166" spans="1:4" ht="11.25">
      <c r="A166" s="68"/>
      <c r="B166" s="68"/>
      <c r="C166" s="13"/>
      <c r="D166" s="15"/>
    </row>
    <row r="167" spans="1:4" ht="11.25">
      <c r="A167" s="68" t="s">
        <v>57</v>
      </c>
      <c r="B167" s="68"/>
      <c r="C167" s="68"/>
      <c r="D167" s="15"/>
    </row>
    <row r="168" spans="1:4" ht="11.25">
      <c r="A168" s="68">
        <v>51</v>
      </c>
      <c r="B168" s="68">
        <v>3113</v>
      </c>
      <c r="C168" s="68" t="s">
        <v>190</v>
      </c>
      <c r="D168" s="15">
        <v>6417000</v>
      </c>
    </row>
    <row r="169" spans="1:4" ht="11.25">
      <c r="A169" s="68"/>
      <c r="B169" s="68"/>
      <c r="C169" s="68" t="s">
        <v>385</v>
      </c>
      <c r="D169" s="15"/>
    </row>
    <row r="170" spans="1:4" ht="11.25">
      <c r="A170" s="68"/>
      <c r="B170" s="68"/>
      <c r="C170" s="68" t="s">
        <v>191</v>
      </c>
      <c r="D170" s="15">
        <v>44283.8</v>
      </c>
    </row>
    <row r="171" spans="1:4" ht="11.25">
      <c r="A171" s="68"/>
      <c r="B171" s="68"/>
      <c r="C171" s="13"/>
      <c r="D171" s="15"/>
    </row>
    <row r="172" spans="1:4" ht="11.25">
      <c r="A172" s="68" t="s">
        <v>544</v>
      </c>
      <c r="B172" s="68"/>
      <c r="C172" s="68"/>
      <c r="D172" s="15"/>
    </row>
    <row r="173" spans="1:4" ht="11.25">
      <c r="A173" s="68">
        <v>52</v>
      </c>
      <c r="B173" s="68">
        <v>3114</v>
      </c>
      <c r="C173" s="68" t="s">
        <v>545</v>
      </c>
      <c r="D173" s="15">
        <v>1363000</v>
      </c>
    </row>
    <row r="174" spans="1:4" ht="11.25">
      <c r="A174" s="68"/>
      <c r="B174" s="68"/>
      <c r="C174" s="68" t="s">
        <v>358</v>
      </c>
      <c r="D174" s="15"/>
    </row>
    <row r="175" spans="1:4" ht="11.25">
      <c r="A175" s="68"/>
      <c r="B175" s="68"/>
      <c r="C175" s="68" t="s">
        <v>546</v>
      </c>
      <c r="D175" s="15">
        <v>30125</v>
      </c>
    </row>
    <row r="176" spans="1:4" ht="11.25">
      <c r="A176" s="68"/>
      <c r="B176" s="68"/>
      <c r="C176" s="13"/>
      <c r="D176" s="15"/>
    </row>
    <row r="177" spans="1:4" ht="11.25">
      <c r="A177" s="68" t="s">
        <v>137</v>
      </c>
      <c r="B177" s="68"/>
      <c r="C177" s="68"/>
      <c r="D177" s="15"/>
    </row>
    <row r="178" spans="1:5" ht="11.25">
      <c r="A178" s="68">
        <v>55</v>
      </c>
      <c r="B178" s="68">
        <v>3122</v>
      </c>
      <c r="C178" s="68" t="s">
        <v>67</v>
      </c>
      <c r="D178" s="15">
        <v>2640000</v>
      </c>
      <c r="E178" s="7"/>
    </row>
    <row r="179" spans="1:5" ht="11.25">
      <c r="A179" s="68"/>
      <c r="B179" s="68"/>
      <c r="C179" s="68" t="s">
        <v>358</v>
      </c>
      <c r="D179" s="15"/>
      <c r="E179" s="7"/>
    </row>
    <row r="180" spans="1:5" ht="11.25">
      <c r="A180" s="68"/>
      <c r="B180" s="68"/>
      <c r="C180" s="68" t="s">
        <v>68</v>
      </c>
      <c r="D180" s="15">
        <v>37279</v>
      </c>
      <c r="E180" s="7"/>
    </row>
    <row r="181" spans="1:5" ht="11.25">
      <c r="A181" s="68"/>
      <c r="B181" s="68"/>
      <c r="C181" s="68"/>
      <c r="D181" s="15"/>
      <c r="E181" s="7"/>
    </row>
    <row r="182" spans="1:5" ht="11.25">
      <c r="A182" s="68" t="s">
        <v>138</v>
      </c>
      <c r="B182" s="68"/>
      <c r="C182" s="68"/>
      <c r="D182" s="15"/>
      <c r="E182" s="7"/>
    </row>
    <row r="183" spans="1:5" ht="11.25">
      <c r="A183" s="68">
        <v>54</v>
      </c>
      <c r="B183" s="68">
        <v>3231</v>
      </c>
      <c r="C183" s="68" t="s">
        <v>180</v>
      </c>
      <c r="D183" s="15">
        <v>331800</v>
      </c>
      <c r="E183" s="7"/>
    </row>
    <row r="184" spans="1:5" ht="11.25">
      <c r="A184" s="68"/>
      <c r="B184" s="68"/>
      <c r="C184" s="68" t="s">
        <v>382</v>
      </c>
      <c r="D184" s="15"/>
      <c r="E184" s="7"/>
    </row>
    <row r="185" spans="1:5" ht="11.25">
      <c r="A185" s="68"/>
      <c r="B185" s="68"/>
      <c r="C185" s="68" t="s">
        <v>69</v>
      </c>
      <c r="D185" s="15">
        <v>29235.74</v>
      </c>
      <c r="E185" s="7"/>
    </row>
    <row r="186" spans="1:5" ht="11.25">
      <c r="A186" s="68"/>
      <c r="B186" s="68"/>
      <c r="C186" s="68"/>
      <c r="D186" s="15"/>
      <c r="E186" s="7"/>
    </row>
    <row r="187" spans="1:4" ht="11.25">
      <c r="A187" s="68"/>
      <c r="B187" s="68"/>
      <c r="C187" s="82" t="s">
        <v>41</v>
      </c>
      <c r="D187" s="87">
        <f>SUM(D188:D205)</f>
        <v>9269100</v>
      </c>
    </row>
    <row r="188" spans="1:4" ht="11.25">
      <c r="A188" s="68">
        <v>163</v>
      </c>
      <c r="B188" s="68">
        <v>3314</v>
      </c>
      <c r="C188" s="68" t="s">
        <v>58</v>
      </c>
      <c r="D188" s="15">
        <v>1276000</v>
      </c>
    </row>
    <row r="189" spans="1:4" ht="11.25">
      <c r="A189" s="68"/>
      <c r="B189" s="68"/>
      <c r="C189" s="68" t="s">
        <v>509</v>
      </c>
      <c r="D189" s="15"/>
    </row>
    <row r="190" spans="1:4" ht="11.25">
      <c r="A190" s="68">
        <v>164</v>
      </c>
      <c r="B190" s="68">
        <v>3315</v>
      </c>
      <c r="C190" s="68" t="s">
        <v>59</v>
      </c>
      <c r="D190" s="15">
        <v>1197800</v>
      </c>
    </row>
    <row r="191" spans="1:4" ht="11.25">
      <c r="A191" s="68"/>
      <c r="B191" s="68"/>
      <c r="C191" s="68" t="s">
        <v>474</v>
      </c>
      <c r="D191" s="15"/>
    </row>
    <row r="192" spans="1:4" ht="11.25">
      <c r="A192" s="68"/>
      <c r="B192" s="68"/>
      <c r="C192" s="68"/>
      <c r="D192" s="15"/>
    </row>
    <row r="193" spans="1:4" ht="11.25">
      <c r="A193" s="68" t="s">
        <v>139</v>
      </c>
      <c r="B193" s="68"/>
      <c r="C193" s="68"/>
      <c r="D193" s="15"/>
    </row>
    <row r="194" spans="1:4" ht="11.25">
      <c r="A194" s="68">
        <v>166</v>
      </c>
      <c r="B194" s="68">
        <v>3319</v>
      </c>
      <c r="C194" s="68" t="s">
        <v>70</v>
      </c>
      <c r="D194" s="15">
        <v>3250000</v>
      </c>
    </row>
    <row r="195" spans="1:4" ht="11.25">
      <c r="A195" s="68"/>
      <c r="B195" s="68"/>
      <c r="C195" s="68" t="s">
        <v>383</v>
      </c>
      <c r="D195" s="15"/>
    </row>
    <row r="196" spans="1:4" ht="11.25">
      <c r="A196" s="68"/>
      <c r="B196" s="68"/>
      <c r="C196" s="68" t="s">
        <v>71</v>
      </c>
      <c r="D196" s="15">
        <v>800000</v>
      </c>
    </row>
    <row r="197" spans="1:4" ht="11.25">
      <c r="A197" s="68"/>
      <c r="B197" s="68"/>
      <c r="C197" s="68" t="s">
        <v>437</v>
      </c>
      <c r="D197" s="15">
        <v>180000</v>
      </c>
    </row>
    <row r="198" spans="1:4" ht="11.25">
      <c r="A198" s="68">
        <v>169</v>
      </c>
      <c r="B198" s="68">
        <v>3319</v>
      </c>
      <c r="C198" s="68" t="s">
        <v>60</v>
      </c>
      <c r="D198" s="15">
        <v>1750000</v>
      </c>
    </row>
    <row r="199" spans="1:4" ht="11.25">
      <c r="A199" s="68"/>
      <c r="B199" s="68"/>
      <c r="C199" s="68" t="s">
        <v>520</v>
      </c>
      <c r="D199" s="15"/>
    </row>
    <row r="200" spans="1:4" ht="11.25">
      <c r="A200" s="68"/>
      <c r="B200" s="68"/>
      <c r="C200" s="68" t="s">
        <v>61</v>
      </c>
      <c r="D200" s="15">
        <v>25000</v>
      </c>
    </row>
    <row r="201" spans="1:4" ht="11.25">
      <c r="A201" s="68"/>
      <c r="B201" s="68"/>
      <c r="C201" s="68"/>
      <c r="D201" s="15"/>
    </row>
    <row r="202" spans="1:4" ht="11.25">
      <c r="A202" s="68">
        <v>167</v>
      </c>
      <c r="B202" s="68">
        <v>3319</v>
      </c>
      <c r="C202" s="68" t="s">
        <v>518</v>
      </c>
      <c r="D202" s="15">
        <v>140300</v>
      </c>
    </row>
    <row r="203" spans="1:4" ht="11.25">
      <c r="A203" s="68">
        <v>165</v>
      </c>
      <c r="B203" s="68">
        <v>3349</v>
      </c>
      <c r="C203" s="68" t="s">
        <v>72</v>
      </c>
      <c r="D203" s="15">
        <v>50000</v>
      </c>
    </row>
    <row r="204" spans="1:4" ht="11.25">
      <c r="A204" s="68">
        <v>162</v>
      </c>
      <c r="B204" s="68">
        <v>3399</v>
      </c>
      <c r="C204" s="68" t="s">
        <v>359</v>
      </c>
      <c r="D204" s="15">
        <v>400000</v>
      </c>
    </row>
    <row r="205" spans="1:4" ht="11.25">
      <c r="A205" s="68">
        <v>0</v>
      </c>
      <c r="B205" s="68">
        <v>3399</v>
      </c>
      <c r="C205" s="68" t="s">
        <v>140</v>
      </c>
      <c r="D205" s="15">
        <v>200000</v>
      </c>
    </row>
    <row r="206" spans="1:4" ht="11.25">
      <c r="A206" s="68"/>
      <c r="B206" s="68"/>
      <c r="C206" s="68"/>
      <c r="D206" s="15"/>
    </row>
    <row r="207" spans="1:4" ht="11.25">
      <c r="A207" s="68"/>
      <c r="B207" s="68"/>
      <c r="C207" s="82" t="s">
        <v>42</v>
      </c>
      <c r="D207" s="88">
        <f>D208+D210+D211+D212+D214</f>
        <v>5826000</v>
      </c>
    </row>
    <row r="208" spans="1:4" ht="11.25">
      <c r="A208" s="68">
        <v>0</v>
      </c>
      <c r="B208" s="68">
        <v>3419</v>
      </c>
      <c r="C208" s="68" t="s">
        <v>523</v>
      </c>
      <c r="D208" s="15">
        <v>3700000</v>
      </c>
    </row>
    <row r="209" spans="1:5" ht="11.25">
      <c r="A209" s="68"/>
      <c r="B209" s="68"/>
      <c r="C209" s="68"/>
      <c r="D209" s="15"/>
      <c r="E209" s="1"/>
    </row>
    <row r="210" spans="1:5" ht="11.25">
      <c r="A210" s="68">
        <v>0</v>
      </c>
      <c r="B210" s="68">
        <v>3421</v>
      </c>
      <c r="C210" s="68" t="s">
        <v>144</v>
      </c>
      <c r="D210" s="15">
        <v>500000</v>
      </c>
      <c r="E210" s="1"/>
    </row>
    <row r="211" spans="1:5" ht="11.25">
      <c r="A211" s="68">
        <v>33</v>
      </c>
      <c r="B211" s="68">
        <v>3419</v>
      </c>
      <c r="C211" s="68" t="s">
        <v>374</v>
      </c>
      <c r="D211" s="15">
        <v>726000</v>
      </c>
      <c r="E211" s="1"/>
    </row>
    <row r="212" spans="1:5" ht="11.25">
      <c r="A212" s="68">
        <v>34</v>
      </c>
      <c r="B212" s="68">
        <v>3419</v>
      </c>
      <c r="C212" s="68" t="s">
        <v>373</v>
      </c>
      <c r="D212" s="15">
        <v>500000</v>
      </c>
      <c r="E212" s="1"/>
    </row>
    <row r="213" spans="1:5" ht="11.25">
      <c r="A213" s="68"/>
      <c r="B213" s="68"/>
      <c r="C213" s="68"/>
      <c r="D213" s="15"/>
      <c r="E213" s="1"/>
    </row>
    <row r="214" spans="1:5" ht="11.25">
      <c r="A214" s="68"/>
      <c r="B214" s="68">
        <v>3429</v>
      </c>
      <c r="C214" s="82" t="s">
        <v>524</v>
      </c>
      <c r="D214" s="15">
        <v>400000</v>
      </c>
      <c r="E214" s="1"/>
    </row>
    <row r="215" spans="1:5" ht="11.25">
      <c r="A215" s="68"/>
      <c r="B215" s="68"/>
      <c r="C215" s="68"/>
      <c r="D215" s="15"/>
      <c r="E215" s="1"/>
    </row>
    <row r="216" spans="1:5" ht="11.25">
      <c r="A216" s="68"/>
      <c r="B216" s="68"/>
      <c r="C216" s="82" t="s">
        <v>43</v>
      </c>
      <c r="D216" s="87">
        <f>SUM(D218:D220)</f>
        <v>1996560</v>
      </c>
      <c r="E216" s="1"/>
    </row>
    <row r="217" spans="1:4" ht="11.25">
      <c r="A217" s="68" t="s">
        <v>145</v>
      </c>
      <c r="B217" s="68"/>
      <c r="C217" s="82"/>
      <c r="D217" s="88"/>
    </row>
    <row r="218" spans="1:4" ht="11.25">
      <c r="A218" s="68">
        <v>0</v>
      </c>
      <c r="B218" s="68">
        <v>3511</v>
      </c>
      <c r="C218" s="68" t="s">
        <v>146</v>
      </c>
      <c r="D218" s="15">
        <v>1890000</v>
      </c>
    </row>
    <row r="219" spans="1:4" ht="11.25">
      <c r="A219" s="68"/>
      <c r="B219" s="68"/>
      <c r="C219" s="68" t="s">
        <v>515</v>
      </c>
      <c r="D219" s="15"/>
    </row>
    <row r="220" spans="1:4" ht="11.25">
      <c r="A220" s="68"/>
      <c r="B220" s="68"/>
      <c r="C220" s="68" t="s">
        <v>147</v>
      </c>
      <c r="D220" s="15">
        <v>106560</v>
      </c>
    </row>
    <row r="221" spans="1:4" ht="11.25">
      <c r="A221" s="68"/>
      <c r="B221" s="68"/>
      <c r="C221" s="68"/>
      <c r="D221" s="15"/>
    </row>
    <row r="222" spans="1:4" ht="11.25">
      <c r="A222" s="68"/>
      <c r="B222" s="68"/>
      <c r="C222" s="82" t="s">
        <v>44</v>
      </c>
      <c r="D222" s="87">
        <f>SUM(D223:D244)</f>
        <v>24145632</v>
      </c>
    </row>
    <row r="223" spans="1:4" ht="11.25">
      <c r="A223" s="68"/>
      <c r="B223" s="68"/>
      <c r="C223" s="68" t="s">
        <v>149</v>
      </c>
      <c r="D223" s="15"/>
    </row>
    <row r="224" spans="1:4" ht="11.25">
      <c r="A224" s="68">
        <v>808</v>
      </c>
      <c r="B224" s="68">
        <v>3612</v>
      </c>
      <c r="C224" s="68" t="s">
        <v>73</v>
      </c>
      <c r="D224" s="15">
        <v>3200000</v>
      </c>
    </row>
    <row r="225" spans="1:4" ht="11.25">
      <c r="A225" s="68"/>
      <c r="B225" s="68"/>
      <c r="C225" s="68" t="s">
        <v>396</v>
      </c>
      <c r="D225" s="15">
        <v>1000000</v>
      </c>
    </row>
    <row r="226" spans="1:4" ht="11.25">
      <c r="A226" s="68">
        <v>8808</v>
      </c>
      <c r="B226" s="68">
        <v>3612</v>
      </c>
      <c r="C226" s="68" t="s">
        <v>74</v>
      </c>
      <c r="D226" s="15">
        <v>3000000</v>
      </c>
    </row>
    <row r="227" spans="1:4" ht="11.25">
      <c r="A227" s="68"/>
      <c r="B227" s="68"/>
      <c r="C227" s="68"/>
      <c r="D227" s="15"/>
    </row>
    <row r="228" spans="1:4" ht="11.25">
      <c r="A228" s="68"/>
      <c r="B228" s="68"/>
      <c r="C228" s="68" t="s">
        <v>150</v>
      </c>
      <c r="D228" s="15"/>
    </row>
    <row r="229" spans="1:4" ht="11.25">
      <c r="A229" s="68">
        <v>809</v>
      </c>
      <c r="B229" s="68">
        <v>3613</v>
      </c>
      <c r="C229" s="68" t="s">
        <v>73</v>
      </c>
      <c r="D229" s="15">
        <v>700000</v>
      </c>
    </row>
    <row r="230" spans="1:4" ht="11.25">
      <c r="A230" s="68">
        <v>8809</v>
      </c>
      <c r="B230" s="68">
        <v>3613</v>
      </c>
      <c r="C230" s="68" t="s">
        <v>74</v>
      </c>
      <c r="D230" s="15">
        <v>2000000</v>
      </c>
    </row>
    <row r="231" spans="1:4" ht="11.25">
      <c r="A231" s="68"/>
      <c r="B231" s="68"/>
      <c r="C231" s="68"/>
      <c r="D231" s="15"/>
    </row>
    <row r="232" spans="1:4" ht="11.25">
      <c r="A232" s="68">
        <v>194</v>
      </c>
      <c r="B232" s="68">
        <v>3631</v>
      </c>
      <c r="C232" s="68" t="s">
        <v>75</v>
      </c>
      <c r="D232" s="15">
        <v>2080000</v>
      </c>
    </row>
    <row r="233" spans="1:4" ht="11.25">
      <c r="A233" s="68">
        <v>195</v>
      </c>
      <c r="B233" s="68">
        <v>3632</v>
      </c>
      <c r="C233" s="68" t="s">
        <v>151</v>
      </c>
      <c r="D233" s="15">
        <v>300000</v>
      </c>
    </row>
    <row r="234" spans="1:4" ht="11.25">
      <c r="A234" s="68"/>
      <c r="B234" s="68"/>
      <c r="C234" s="68" t="s">
        <v>441</v>
      </c>
      <c r="D234" s="15">
        <v>1500000</v>
      </c>
    </row>
    <row r="235" spans="1:4" ht="12" customHeight="1">
      <c r="A235" s="68">
        <v>0</v>
      </c>
      <c r="B235" s="68">
        <v>3635</v>
      </c>
      <c r="C235" s="68" t="s">
        <v>45</v>
      </c>
      <c r="D235" s="15">
        <v>950000</v>
      </c>
    </row>
    <row r="236" spans="1:4" ht="11.25">
      <c r="A236" s="68"/>
      <c r="B236" s="68"/>
      <c r="C236" s="68"/>
      <c r="D236" s="88"/>
    </row>
    <row r="237" spans="1:4" ht="11.25">
      <c r="A237" s="68"/>
      <c r="B237" s="68"/>
      <c r="C237" s="68" t="s">
        <v>76</v>
      </c>
      <c r="D237" s="88"/>
    </row>
    <row r="238" spans="1:4" ht="11.25">
      <c r="A238" s="68">
        <v>0</v>
      </c>
      <c r="B238" s="68">
        <v>3639</v>
      </c>
      <c r="C238" s="68" t="s">
        <v>77</v>
      </c>
      <c r="D238" s="15">
        <v>500000</v>
      </c>
    </row>
    <row r="239" spans="1:4" ht="11.25">
      <c r="A239" s="68"/>
      <c r="B239" s="68"/>
      <c r="C239" s="68" t="s">
        <v>152</v>
      </c>
      <c r="D239" s="15">
        <v>2000000</v>
      </c>
    </row>
    <row r="240" spans="1:4" ht="11.25">
      <c r="A240" s="68"/>
      <c r="B240" s="68"/>
      <c r="C240" s="68" t="s">
        <v>397</v>
      </c>
      <c r="D240" s="15">
        <v>6552000</v>
      </c>
    </row>
    <row r="241" spans="1:4" ht="11.25">
      <c r="A241" s="68">
        <v>35</v>
      </c>
      <c r="B241" s="68">
        <v>3639</v>
      </c>
      <c r="C241" s="68" t="s">
        <v>79</v>
      </c>
      <c r="D241" s="15">
        <v>83632</v>
      </c>
    </row>
    <row r="242" spans="1:4" ht="11.25">
      <c r="A242" s="68"/>
      <c r="B242" s="68"/>
      <c r="C242" s="68" t="s">
        <v>182</v>
      </c>
      <c r="D242" s="15">
        <v>40000</v>
      </c>
    </row>
    <row r="243" spans="1:4" ht="11.25">
      <c r="A243" s="68">
        <v>36</v>
      </c>
      <c r="B243" s="68">
        <v>3639</v>
      </c>
      <c r="C243" s="68" t="s">
        <v>78</v>
      </c>
      <c r="D243" s="15">
        <v>200000</v>
      </c>
    </row>
    <row r="244" spans="1:4" ht="11.25">
      <c r="A244" s="68">
        <v>37</v>
      </c>
      <c r="B244" s="68">
        <v>3639</v>
      </c>
      <c r="C244" s="68" t="s">
        <v>80</v>
      </c>
      <c r="D244" s="15">
        <v>40000</v>
      </c>
    </row>
    <row r="245" spans="1:4" ht="11.25">
      <c r="A245" s="68"/>
      <c r="B245" s="68"/>
      <c r="C245" s="68"/>
      <c r="D245" s="15"/>
    </row>
    <row r="246" spans="1:4" ht="11.25">
      <c r="A246" s="68"/>
      <c r="B246" s="68"/>
      <c r="C246" s="82" t="s">
        <v>19</v>
      </c>
      <c r="D246" s="87">
        <f>SUM(D247:D254)</f>
        <v>13133000</v>
      </c>
    </row>
    <row r="247" spans="1:4" ht="11.25">
      <c r="A247" s="68">
        <v>193</v>
      </c>
      <c r="B247" s="68">
        <v>3721</v>
      </c>
      <c r="C247" s="68" t="s">
        <v>81</v>
      </c>
      <c r="D247" s="15">
        <v>500000</v>
      </c>
    </row>
    <row r="248" spans="1:4" ht="11.25">
      <c r="A248" s="68">
        <v>192</v>
      </c>
      <c r="B248" s="68">
        <v>3722</v>
      </c>
      <c r="C248" s="68" t="s">
        <v>82</v>
      </c>
      <c r="D248" s="15">
        <v>6718000</v>
      </c>
    </row>
    <row r="249" spans="1:4" ht="11.25">
      <c r="A249" s="68">
        <v>192</v>
      </c>
      <c r="B249" s="68">
        <v>3722</v>
      </c>
      <c r="C249" s="68" t="s">
        <v>153</v>
      </c>
      <c r="D249" s="15">
        <v>600000</v>
      </c>
    </row>
    <row r="250" spans="1:4" ht="11.25">
      <c r="A250" s="68">
        <v>192</v>
      </c>
      <c r="B250" s="68">
        <v>3722</v>
      </c>
      <c r="C250" s="68" t="s">
        <v>154</v>
      </c>
      <c r="D250" s="15">
        <v>20000</v>
      </c>
    </row>
    <row r="251" spans="1:4" ht="11.25">
      <c r="A251" s="68">
        <v>196</v>
      </c>
      <c r="B251" s="68">
        <v>3722</v>
      </c>
      <c r="C251" s="68" t="s">
        <v>155</v>
      </c>
      <c r="D251" s="15">
        <v>1295000</v>
      </c>
    </row>
    <row r="252" spans="1:4" ht="11.25">
      <c r="A252" s="68">
        <v>191</v>
      </c>
      <c r="B252" s="68">
        <v>3745</v>
      </c>
      <c r="C252" s="68" t="s">
        <v>208</v>
      </c>
      <c r="D252" s="15">
        <v>2000000</v>
      </c>
    </row>
    <row r="253" spans="1:4" ht="11.25">
      <c r="A253" s="68">
        <v>181</v>
      </c>
      <c r="B253" s="68">
        <v>3745</v>
      </c>
      <c r="C253" s="68" t="s">
        <v>207</v>
      </c>
      <c r="D253" s="15">
        <v>2000000</v>
      </c>
    </row>
    <row r="254" spans="1:4" ht="11.25">
      <c r="A254" s="68"/>
      <c r="B254" s="68"/>
      <c r="C254" s="68"/>
      <c r="D254" s="15"/>
    </row>
    <row r="255" spans="1:4" ht="11.25">
      <c r="A255" s="68"/>
      <c r="B255" s="68"/>
      <c r="C255" s="82" t="s">
        <v>46</v>
      </c>
      <c r="D255" s="15"/>
    </row>
    <row r="256" spans="1:4" ht="11.25">
      <c r="A256" s="68"/>
      <c r="B256" s="68"/>
      <c r="C256" s="82" t="s">
        <v>47</v>
      </c>
      <c r="D256" s="87">
        <f>SUM(D257:D292)</f>
        <v>1410992</v>
      </c>
    </row>
    <row r="257" spans="1:4" ht="11.25">
      <c r="A257" s="4"/>
      <c r="B257" s="4">
        <v>4329</v>
      </c>
      <c r="C257" s="129" t="s">
        <v>355</v>
      </c>
      <c r="D257" s="91">
        <v>80000</v>
      </c>
    </row>
    <row r="258" spans="1:4" ht="11.25">
      <c r="A258" s="4"/>
      <c r="B258" s="4"/>
      <c r="C258" s="130"/>
      <c r="D258" s="91"/>
    </row>
    <row r="259" spans="1:4" ht="11.25">
      <c r="A259" s="4"/>
      <c r="B259" s="4">
        <v>4349</v>
      </c>
      <c r="C259" s="130" t="s">
        <v>525</v>
      </c>
      <c r="D259" s="91">
        <v>60000</v>
      </c>
    </row>
    <row r="260" spans="1:4" ht="11.25">
      <c r="A260" s="68"/>
      <c r="B260" s="68"/>
      <c r="C260" s="82"/>
      <c r="D260" s="87"/>
    </row>
    <row r="261" spans="1:4" ht="11.25">
      <c r="A261" s="68" t="s">
        <v>145</v>
      </c>
      <c r="B261" s="68"/>
      <c r="C261" s="82"/>
      <c r="D261" s="15"/>
    </row>
    <row r="262" spans="1:4" ht="11.25">
      <c r="A262" s="68">
        <v>281</v>
      </c>
      <c r="B262" s="68">
        <v>4351</v>
      </c>
      <c r="C262" s="68" t="s">
        <v>83</v>
      </c>
      <c r="D262" s="15">
        <v>760000</v>
      </c>
    </row>
    <row r="263" spans="1:4" ht="11.25">
      <c r="A263" s="68"/>
      <c r="B263" s="68"/>
      <c r="C263" s="68" t="s">
        <v>516</v>
      </c>
      <c r="D263" s="15"/>
    </row>
    <row r="264" spans="1:4" ht="11.25">
      <c r="A264" s="68"/>
      <c r="B264" s="68"/>
      <c r="C264" s="132" t="s">
        <v>290</v>
      </c>
      <c r="D264" s="15"/>
    </row>
    <row r="265" spans="1:4" ht="11.25">
      <c r="A265" s="68"/>
      <c r="B265" s="68"/>
      <c r="C265" s="132" t="s">
        <v>291</v>
      </c>
      <c r="D265" s="15"/>
    </row>
    <row r="266" spans="1:4" ht="11.25">
      <c r="A266" s="68"/>
      <c r="B266" s="68"/>
      <c r="C266" s="132" t="s">
        <v>292</v>
      </c>
      <c r="D266" s="15"/>
    </row>
    <row r="267" spans="1:4" ht="11.25">
      <c r="A267" s="68"/>
      <c r="B267" s="68"/>
      <c r="C267" s="132" t="s">
        <v>293</v>
      </c>
      <c r="D267" s="15"/>
    </row>
    <row r="268" spans="1:4" ht="11.25">
      <c r="A268" s="68"/>
      <c r="B268" s="68"/>
      <c r="C268" s="132" t="s">
        <v>521</v>
      </c>
      <c r="D268" s="15"/>
    </row>
    <row r="269" spans="1:4" ht="11.25">
      <c r="A269" s="68"/>
      <c r="B269" s="68"/>
      <c r="C269" s="132" t="s">
        <v>294</v>
      </c>
      <c r="D269" s="15"/>
    </row>
    <row r="270" spans="1:4" ht="11.25">
      <c r="A270" s="68"/>
      <c r="B270" s="68"/>
      <c r="C270" s="132" t="s">
        <v>295</v>
      </c>
      <c r="D270" s="15"/>
    </row>
    <row r="271" spans="1:4" ht="11.25">
      <c r="A271" s="68"/>
      <c r="B271" s="68"/>
      <c r="C271" s="132" t="s">
        <v>296</v>
      </c>
      <c r="D271" s="15"/>
    </row>
    <row r="272" spans="1:4" ht="11.25">
      <c r="A272" s="68"/>
      <c r="B272" s="68"/>
      <c r="C272" s="132" t="s">
        <v>297</v>
      </c>
      <c r="D272" s="15"/>
    </row>
    <row r="273" spans="1:4" ht="11.25">
      <c r="A273" s="68"/>
      <c r="B273" s="68"/>
      <c r="C273" s="132" t="s">
        <v>298</v>
      </c>
      <c r="D273" s="15"/>
    </row>
    <row r="274" spans="1:4" ht="11.25">
      <c r="A274" s="68"/>
      <c r="B274" s="68"/>
      <c r="C274" s="132" t="s">
        <v>299</v>
      </c>
      <c r="D274" s="15"/>
    </row>
    <row r="275" spans="1:4" ht="11.25">
      <c r="A275" s="68"/>
      <c r="B275" s="68"/>
      <c r="C275" s="132" t="s">
        <v>300</v>
      </c>
      <c r="D275" s="15"/>
    </row>
    <row r="276" spans="1:4" ht="11.25">
      <c r="A276" s="68"/>
      <c r="B276" s="68"/>
      <c r="C276" s="68"/>
      <c r="D276" s="15"/>
    </row>
    <row r="277" spans="1:4" ht="11.25">
      <c r="A277" s="68">
        <v>282</v>
      </c>
      <c r="B277" s="68">
        <v>4350</v>
      </c>
      <c r="C277" s="68" t="s">
        <v>84</v>
      </c>
      <c r="D277" s="15">
        <v>380000</v>
      </c>
    </row>
    <row r="278" spans="1:4" ht="11.25">
      <c r="A278" s="68"/>
      <c r="B278" s="68"/>
      <c r="C278" s="68" t="s">
        <v>270</v>
      </c>
      <c r="D278" s="15"/>
    </row>
    <row r="279" spans="1:4" ht="11.25">
      <c r="A279" s="68"/>
      <c r="B279" s="68"/>
      <c r="C279" s="68" t="s">
        <v>271</v>
      </c>
      <c r="D279" s="15">
        <v>130992</v>
      </c>
    </row>
    <row r="280" spans="1:4" ht="11.25">
      <c r="A280" s="68"/>
      <c r="B280" s="68"/>
      <c r="C280" s="132" t="s">
        <v>290</v>
      </c>
      <c r="D280" s="15"/>
    </row>
    <row r="281" spans="1:4" ht="11.25">
      <c r="A281" s="68"/>
      <c r="B281" s="68"/>
      <c r="C281" s="132" t="s">
        <v>291</v>
      </c>
      <c r="D281" s="15"/>
    </row>
    <row r="282" spans="1:4" ht="11.25">
      <c r="A282" s="68"/>
      <c r="B282" s="68"/>
      <c r="C282" s="132" t="s">
        <v>292</v>
      </c>
      <c r="D282" s="15"/>
    </row>
    <row r="283" spans="1:4" ht="11.25">
      <c r="A283" s="68"/>
      <c r="B283" s="68"/>
      <c r="C283" s="132" t="s">
        <v>301</v>
      </c>
      <c r="D283" s="15"/>
    </row>
    <row r="284" spans="1:4" ht="11.25">
      <c r="A284" s="68"/>
      <c r="B284" s="68"/>
      <c r="C284" s="132" t="s">
        <v>521</v>
      </c>
      <c r="D284" s="15"/>
    </row>
    <row r="285" spans="1:4" ht="11.25">
      <c r="A285" s="68"/>
      <c r="B285" s="68"/>
      <c r="C285" s="132" t="s">
        <v>294</v>
      </c>
      <c r="D285" s="15"/>
    </row>
    <row r="286" spans="1:4" ht="11.25">
      <c r="A286" s="68"/>
      <c r="B286" s="68"/>
      <c r="C286" s="132" t="s">
        <v>295</v>
      </c>
      <c r="D286" s="15"/>
    </row>
    <row r="287" spans="1:4" ht="11.25">
      <c r="A287" s="68"/>
      <c r="B287" s="68"/>
      <c r="C287" s="132" t="s">
        <v>296</v>
      </c>
      <c r="D287" s="15"/>
    </row>
    <row r="288" spans="1:4" ht="11.25">
      <c r="A288" s="68"/>
      <c r="B288" s="68"/>
      <c r="C288" s="132" t="s">
        <v>297</v>
      </c>
      <c r="D288" s="15"/>
    </row>
    <row r="289" spans="1:4" ht="11.25">
      <c r="A289" s="68"/>
      <c r="B289" s="68"/>
      <c r="C289" s="132" t="s">
        <v>298</v>
      </c>
      <c r="D289" s="15"/>
    </row>
    <row r="290" spans="1:4" ht="11.25">
      <c r="A290" s="68"/>
      <c r="B290" s="68"/>
      <c r="C290" s="132" t="s">
        <v>299</v>
      </c>
      <c r="D290" s="15"/>
    </row>
    <row r="291" spans="1:4" ht="11.25">
      <c r="A291" s="68"/>
      <c r="B291" s="68"/>
      <c r="C291" s="132" t="s">
        <v>300</v>
      </c>
      <c r="D291" s="15"/>
    </row>
    <row r="292" spans="1:4" ht="11.25">
      <c r="A292" s="68"/>
      <c r="B292" s="68"/>
      <c r="C292" s="68"/>
      <c r="D292" s="15"/>
    </row>
    <row r="293" spans="1:4" ht="11.25">
      <c r="A293" s="68"/>
      <c r="B293" s="68"/>
      <c r="C293" s="82" t="s">
        <v>264</v>
      </c>
      <c r="D293" s="15"/>
    </row>
    <row r="294" spans="1:4" ht="11.25">
      <c r="A294" s="68"/>
      <c r="B294" s="68">
        <v>5213</v>
      </c>
      <c r="C294" s="68" t="s">
        <v>356</v>
      </c>
      <c r="D294" s="88">
        <v>300000</v>
      </c>
    </row>
    <row r="295" spans="1:4" ht="11.25">
      <c r="A295" s="68"/>
      <c r="B295" s="68"/>
      <c r="C295" s="68"/>
      <c r="D295" s="15"/>
    </row>
    <row r="296" spans="1:4" ht="11.25">
      <c r="A296" s="68"/>
      <c r="B296" s="68"/>
      <c r="C296" s="82" t="s">
        <v>124</v>
      </c>
      <c r="D296" s="88">
        <f>SUM(D297:D300)</f>
        <v>2700000</v>
      </c>
    </row>
    <row r="297" spans="1:4" ht="11.25">
      <c r="A297" s="68">
        <v>179</v>
      </c>
      <c r="B297" s="68">
        <v>5311</v>
      </c>
      <c r="C297" s="68" t="s">
        <v>125</v>
      </c>
      <c r="D297" s="15">
        <v>2500000</v>
      </c>
    </row>
    <row r="298" spans="1:4" ht="11.25">
      <c r="A298" s="68"/>
      <c r="B298" s="68"/>
      <c r="C298" s="68" t="s">
        <v>472</v>
      </c>
      <c r="D298" s="15"/>
    </row>
    <row r="299" spans="1:4" ht="11.25">
      <c r="A299" s="4">
        <v>1007</v>
      </c>
      <c r="B299" s="4">
        <v>5399</v>
      </c>
      <c r="C299" s="68" t="s">
        <v>314</v>
      </c>
      <c r="D299" s="91">
        <v>200000</v>
      </c>
    </row>
    <row r="300" spans="1:4" ht="11.25">
      <c r="A300" s="68"/>
      <c r="B300" s="68"/>
      <c r="C300" s="68"/>
      <c r="D300" s="15"/>
    </row>
    <row r="301" spans="1:5" ht="11.25">
      <c r="A301" s="68"/>
      <c r="B301" s="68"/>
      <c r="C301" s="82" t="s">
        <v>48</v>
      </c>
      <c r="D301" s="88">
        <f>SUM(D302)</f>
        <v>600000</v>
      </c>
      <c r="E301" s="7"/>
    </row>
    <row r="302" spans="1:5" ht="11.25">
      <c r="A302" s="68">
        <v>171</v>
      </c>
      <c r="B302" s="68">
        <v>5512</v>
      </c>
      <c r="C302" s="68" t="s">
        <v>158</v>
      </c>
      <c r="D302" s="15">
        <v>600000</v>
      </c>
      <c r="E302" s="7"/>
    </row>
    <row r="303" spans="1:4" ht="11.25">
      <c r="A303" s="68"/>
      <c r="B303" s="68"/>
      <c r="C303" s="68"/>
      <c r="D303" s="15"/>
    </row>
    <row r="304" spans="1:4" ht="11.25">
      <c r="A304" s="68"/>
      <c r="B304" s="68"/>
      <c r="C304" s="82" t="s">
        <v>49</v>
      </c>
      <c r="D304" s="87">
        <f>SUM(D305:D315)</f>
        <v>29194500</v>
      </c>
    </row>
    <row r="305" spans="1:4" ht="11.25">
      <c r="A305" s="68"/>
      <c r="B305" s="68">
        <v>6115</v>
      </c>
      <c r="C305" s="68" t="s">
        <v>445</v>
      </c>
      <c r="D305" s="91">
        <v>300000</v>
      </c>
    </row>
    <row r="306" spans="1:4" ht="11.25">
      <c r="A306" s="68">
        <v>175</v>
      </c>
      <c r="B306" s="68">
        <v>6112</v>
      </c>
      <c r="C306" s="68" t="s">
        <v>50</v>
      </c>
      <c r="D306" s="15">
        <v>4110000</v>
      </c>
    </row>
    <row r="307" spans="1:4" ht="11.25">
      <c r="A307" s="68"/>
      <c r="B307" s="68"/>
      <c r="C307" s="68" t="s">
        <v>473</v>
      </c>
      <c r="D307" s="15">
        <v>563500</v>
      </c>
    </row>
    <row r="308" spans="1:4" ht="11.25">
      <c r="A308" s="68">
        <v>175</v>
      </c>
      <c r="B308" s="68">
        <v>6171</v>
      </c>
      <c r="C308" s="68" t="s">
        <v>51</v>
      </c>
      <c r="D308" s="15">
        <v>21331000</v>
      </c>
    </row>
    <row r="309" spans="1:4" ht="11.25">
      <c r="A309" s="68"/>
      <c r="B309" s="68"/>
      <c r="C309" s="68" t="s">
        <v>475</v>
      </c>
      <c r="D309" s="15"/>
    </row>
    <row r="310" spans="1:4" ht="11.25">
      <c r="A310" s="68">
        <v>172</v>
      </c>
      <c r="B310" s="68">
        <v>6171</v>
      </c>
      <c r="C310" s="68" t="s">
        <v>159</v>
      </c>
      <c r="D310" s="15">
        <v>50000</v>
      </c>
    </row>
    <row r="311" spans="1:4" ht="11.25">
      <c r="A311" s="68">
        <v>107</v>
      </c>
      <c r="B311" s="68">
        <v>6171</v>
      </c>
      <c r="C311" s="68" t="s">
        <v>85</v>
      </c>
      <c r="D311" s="15">
        <v>600000</v>
      </c>
    </row>
    <row r="312" spans="1:4" ht="11.25">
      <c r="A312" s="68">
        <v>173</v>
      </c>
      <c r="B312" s="68">
        <v>6171</v>
      </c>
      <c r="C312" s="68" t="s">
        <v>160</v>
      </c>
      <c r="D312" s="15">
        <v>1400000</v>
      </c>
    </row>
    <row r="313" spans="1:4" ht="11.25">
      <c r="A313" s="68">
        <v>176</v>
      </c>
      <c r="B313" s="68">
        <v>6171</v>
      </c>
      <c r="C313" s="68" t="s">
        <v>161</v>
      </c>
      <c r="D313" s="15">
        <v>370000</v>
      </c>
    </row>
    <row r="314" spans="1:4" ht="11.25">
      <c r="A314" s="68">
        <v>177</v>
      </c>
      <c r="B314" s="68">
        <v>6171</v>
      </c>
      <c r="C314" s="68" t="s">
        <v>162</v>
      </c>
      <c r="D314" s="15">
        <v>200000</v>
      </c>
    </row>
    <row r="315" spans="1:4" ht="11.25">
      <c r="A315" s="68">
        <v>178</v>
      </c>
      <c r="B315" s="68">
        <v>6171</v>
      </c>
      <c r="C315" s="68" t="s">
        <v>163</v>
      </c>
      <c r="D315" s="15">
        <v>270000</v>
      </c>
    </row>
    <row r="316" spans="1:4" ht="11.25">
      <c r="A316" s="68"/>
      <c r="B316" s="68"/>
      <c r="C316" s="68"/>
      <c r="D316" s="15"/>
    </row>
    <row r="317" spans="1:4" ht="11.25">
      <c r="A317" s="68"/>
      <c r="B317" s="68"/>
      <c r="C317" s="82" t="s">
        <v>52</v>
      </c>
      <c r="D317" s="87">
        <f>SUM(D319:D323)</f>
        <v>11545000</v>
      </c>
    </row>
    <row r="318" spans="1:4" ht="11.25">
      <c r="A318" s="68"/>
      <c r="B318" s="68"/>
      <c r="C318" s="68" t="s">
        <v>164</v>
      </c>
      <c r="D318" s="88"/>
    </row>
    <row r="319" spans="1:4" ht="11.25">
      <c r="A319" s="68">
        <v>0</v>
      </c>
      <c r="B319" s="68">
        <v>6310</v>
      </c>
      <c r="C319" s="68" t="s">
        <v>165</v>
      </c>
      <c r="D319" s="15">
        <v>80000</v>
      </c>
    </row>
    <row r="320" spans="1:4" ht="11.25">
      <c r="A320" s="68">
        <v>0</v>
      </c>
      <c r="B320" s="68">
        <v>6320</v>
      </c>
      <c r="C320" s="68" t="s">
        <v>166</v>
      </c>
      <c r="D320" s="15">
        <v>450000</v>
      </c>
    </row>
    <row r="321" spans="1:4" ht="11.25">
      <c r="A321" s="68">
        <v>0</v>
      </c>
      <c r="B321" s="68">
        <v>6399</v>
      </c>
      <c r="C321" s="68" t="s">
        <v>167</v>
      </c>
      <c r="D321" s="15">
        <v>15000</v>
      </c>
    </row>
    <row r="322" spans="1:4" ht="11.25">
      <c r="A322" s="68"/>
      <c r="B322" s="68"/>
      <c r="C322" s="68" t="s">
        <v>168</v>
      </c>
      <c r="D322" s="15">
        <v>9000000</v>
      </c>
    </row>
    <row r="323" spans="1:4" ht="11.25">
      <c r="A323" s="68">
        <v>343</v>
      </c>
      <c r="B323" s="68">
        <v>6399</v>
      </c>
      <c r="C323" s="68" t="s">
        <v>169</v>
      </c>
      <c r="D323" s="15">
        <v>2000000</v>
      </c>
    </row>
    <row r="324" spans="1:4" ht="11.25">
      <c r="A324" s="68"/>
      <c r="B324" s="68"/>
      <c r="C324" s="68"/>
      <c r="D324" s="15"/>
    </row>
    <row r="325" spans="1:4" ht="11.25">
      <c r="A325" s="82"/>
      <c r="B325" s="82"/>
      <c r="C325" s="82" t="s">
        <v>53</v>
      </c>
      <c r="D325" s="88">
        <f>SUM(D326:D328)</f>
        <v>400000</v>
      </c>
    </row>
    <row r="326" spans="1:4" ht="11.25">
      <c r="A326" s="68">
        <v>0</v>
      </c>
      <c r="B326" s="68">
        <v>6409</v>
      </c>
      <c r="C326" s="68" t="s">
        <v>194</v>
      </c>
      <c r="D326" s="15">
        <v>400000</v>
      </c>
    </row>
    <row r="327" spans="1:4" ht="11.25">
      <c r="A327" s="68"/>
      <c r="B327" s="68"/>
      <c r="C327" s="68" t="s">
        <v>537</v>
      </c>
      <c r="D327" s="15"/>
    </row>
    <row r="328" spans="1:4" ht="11.25">
      <c r="A328" s="68"/>
      <c r="B328" s="68"/>
      <c r="C328" s="68"/>
      <c r="D328" s="15"/>
    </row>
    <row r="329" spans="1:4" ht="11.25">
      <c r="A329" s="68">
        <v>59</v>
      </c>
      <c r="B329" s="68">
        <v>6409</v>
      </c>
      <c r="C329" s="68" t="s">
        <v>526</v>
      </c>
      <c r="D329" s="88">
        <v>3335426.4</v>
      </c>
    </row>
    <row r="330" spans="1:4" ht="11.25">
      <c r="A330" s="68"/>
      <c r="B330" s="68"/>
      <c r="C330" s="68" t="s">
        <v>493</v>
      </c>
      <c r="D330" s="88">
        <v>6000000</v>
      </c>
    </row>
    <row r="331" spans="1:4" ht="11.25">
      <c r="A331" s="68"/>
      <c r="B331" s="68"/>
      <c r="C331" s="68"/>
      <c r="D331" s="15"/>
    </row>
    <row r="332" spans="1:4" ht="11.25">
      <c r="A332" s="68"/>
      <c r="B332" s="68"/>
      <c r="C332" s="82" t="s">
        <v>90</v>
      </c>
      <c r="D332" s="87">
        <f>SUM(D333:D338)</f>
        <v>2330000</v>
      </c>
    </row>
    <row r="333" spans="1:4" ht="11.25">
      <c r="A333" s="89">
        <v>201424</v>
      </c>
      <c r="B333" s="68">
        <v>3639</v>
      </c>
      <c r="C333" s="68" t="s">
        <v>177</v>
      </c>
      <c r="D333" s="15">
        <v>350000</v>
      </c>
    </row>
    <row r="334" spans="1:4" ht="11.25">
      <c r="A334" s="89">
        <v>2201518</v>
      </c>
      <c r="B334" s="68">
        <v>3613</v>
      </c>
      <c r="C334" s="68" t="s">
        <v>255</v>
      </c>
      <c r="D334" s="15">
        <v>130000</v>
      </c>
    </row>
    <row r="335" spans="1:4" ht="11.25">
      <c r="A335" s="89">
        <v>2201519</v>
      </c>
      <c r="B335" s="68">
        <v>3113</v>
      </c>
      <c r="C335" s="68" t="s">
        <v>204</v>
      </c>
      <c r="D335" s="15">
        <v>800000</v>
      </c>
    </row>
    <row r="336" spans="1:4" ht="11.25">
      <c r="A336" s="89">
        <v>201715</v>
      </c>
      <c r="B336" s="68">
        <v>3639</v>
      </c>
      <c r="C336" s="68" t="s">
        <v>205</v>
      </c>
      <c r="D336" s="15">
        <v>250000</v>
      </c>
    </row>
    <row r="337" spans="1:4" ht="11.25">
      <c r="A337" s="89">
        <v>201620</v>
      </c>
      <c r="B337" s="68">
        <v>3111</v>
      </c>
      <c r="C337" s="68" t="s">
        <v>405</v>
      </c>
      <c r="D337" s="15">
        <v>800000</v>
      </c>
    </row>
    <row r="338" spans="1:4" ht="11.25">
      <c r="A338" s="68"/>
      <c r="B338" s="68"/>
      <c r="C338" s="68"/>
      <c r="D338" s="15"/>
    </row>
    <row r="339" spans="1:4" ht="11.25">
      <c r="A339" s="83"/>
      <c r="B339" s="83"/>
      <c r="C339" s="113" t="s">
        <v>174</v>
      </c>
      <c r="D339" s="80">
        <f>D340+D341+D343+D355+D363+D367+D371+D379+D389</f>
        <v>82554000</v>
      </c>
    </row>
    <row r="340" spans="1:4" ht="11.25">
      <c r="A340" s="68">
        <v>347</v>
      </c>
      <c r="B340" s="68"/>
      <c r="C340" s="68" t="s">
        <v>256</v>
      </c>
      <c r="D340" s="91">
        <v>100000</v>
      </c>
    </row>
    <row r="341" spans="1:4" ht="11.25">
      <c r="A341" s="68">
        <v>1236</v>
      </c>
      <c r="B341" s="68"/>
      <c r="C341" s="68" t="s">
        <v>257</v>
      </c>
      <c r="D341" s="91">
        <v>2000000</v>
      </c>
    </row>
    <row r="342" spans="1:4" ht="11.25">
      <c r="A342" s="84"/>
      <c r="B342" s="84"/>
      <c r="C342" s="131"/>
      <c r="D342" s="15"/>
    </row>
    <row r="343" spans="1:4" ht="11.25">
      <c r="A343" s="4"/>
      <c r="B343" s="68"/>
      <c r="C343" s="3" t="s">
        <v>122</v>
      </c>
      <c r="D343" s="88">
        <f>SUM(D344:D354)</f>
        <v>3584000</v>
      </c>
    </row>
    <row r="344" spans="1:4" ht="11.25">
      <c r="A344" s="4" t="s">
        <v>258</v>
      </c>
      <c r="B344" s="3"/>
      <c r="C344" s="68"/>
      <c r="D344" s="88"/>
    </row>
    <row r="345" spans="1:4" ht="11.25">
      <c r="A345" s="4">
        <v>301</v>
      </c>
      <c r="B345" s="4"/>
      <c r="C345" s="68" t="s">
        <v>527</v>
      </c>
      <c r="D345" s="15">
        <v>498000</v>
      </c>
    </row>
    <row r="346" spans="1:4" ht="11.25">
      <c r="A346" s="4">
        <v>302</v>
      </c>
      <c r="B346" s="4"/>
      <c r="C346" s="68" t="s">
        <v>528</v>
      </c>
      <c r="D346" s="15">
        <v>713000</v>
      </c>
    </row>
    <row r="347" spans="1:4" ht="11.25">
      <c r="A347" s="4">
        <v>303</v>
      </c>
      <c r="B347" s="4"/>
      <c r="C347" s="68" t="s">
        <v>529</v>
      </c>
      <c r="D347" s="15">
        <v>350000</v>
      </c>
    </row>
    <row r="348" spans="1:4" ht="11.25">
      <c r="A348" s="4">
        <v>309</v>
      </c>
      <c r="B348" s="4"/>
      <c r="C348" s="68" t="s">
        <v>530</v>
      </c>
      <c r="D348" s="15">
        <v>870000</v>
      </c>
    </row>
    <row r="349" spans="1:4" ht="11.25">
      <c r="A349" s="4">
        <v>310</v>
      </c>
      <c r="B349" s="4"/>
      <c r="C349" s="68" t="s">
        <v>531</v>
      </c>
      <c r="D349" s="15">
        <v>184000</v>
      </c>
    </row>
    <row r="350" spans="1:4" ht="11.25">
      <c r="A350" s="4">
        <v>311</v>
      </c>
      <c r="B350" s="4"/>
      <c r="C350" s="68" t="s">
        <v>532</v>
      </c>
      <c r="D350" s="15">
        <v>305000</v>
      </c>
    </row>
    <row r="351" spans="1:4" ht="11.25">
      <c r="A351" s="4">
        <v>312</v>
      </c>
      <c r="B351" s="4"/>
      <c r="C351" s="68" t="s">
        <v>533</v>
      </c>
      <c r="D351" s="15">
        <v>417000</v>
      </c>
    </row>
    <row r="352" spans="1:4" ht="11.25">
      <c r="A352" s="4">
        <v>313</v>
      </c>
      <c r="B352" s="4"/>
      <c r="C352" s="68" t="s">
        <v>534</v>
      </c>
      <c r="D352" s="15">
        <v>72000</v>
      </c>
    </row>
    <row r="353" spans="1:4" ht="11.25">
      <c r="A353" s="4">
        <v>318</v>
      </c>
      <c r="B353" s="4"/>
      <c r="C353" s="68" t="s">
        <v>549</v>
      </c>
      <c r="D353" s="15">
        <v>175000</v>
      </c>
    </row>
    <row r="354" spans="1:5" ht="12.75">
      <c r="A354" s="84"/>
      <c r="B354" s="84"/>
      <c r="C354" s="131"/>
      <c r="D354" s="87"/>
      <c r="E354" s="69" t="e">
        <f>SUM(#REF!/D354)*100</f>
        <v>#REF!</v>
      </c>
    </row>
    <row r="355" spans="1:5" ht="12.75">
      <c r="A355" s="82">
        <v>24</v>
      </c>
      <c r="B355" s="82">
        <v>2310</v>
      </c>
      <c r="C355" s="82" t="s">
        <v>94</v>
      </c>
      <c r="D355" s="87">
        <f>SUM(D356:D362)</f>
        <v>8700000</v>
      </c>
      <c r="E355" s="70"/>
    </row>
    <row r="356" spans="1:5" ht="12.75">
      <c r="A356" s="68"/>
      <c r="B356" s="82">
        <v>2321</v>
      </c>
      <c r="C356" s="68" t="s">
        <v>95</v>
      </c>
      <c r="D356" s="91"/>
      <c r="E356" s="70"/>
    </row>
    <row r="357" spans="1:5" ht="12.75">
      <c r="A357" s="68"/>
      <c r="B357" s="68"/>
      <c r="C357" s="130" t="s">
        <v>393</v>
      </c>
      <c r="D357" s="91">
        <v>3000000</v>
      </c>
      <c r="E357" s="70"/>
    </row>
    <row r="358" spans="1:5" ht="12.75">
      <c r="A358" s="68"/>
      <c r="B358" s="68"/>
      <c r="C358" s="130" t="s">
        <v>259</v>
      </c>
      <c r="D358" s="15">
        <v>3000000</v>
      </c>
      <c r="E358" s="70"/>
    </row>
    <row r="359" spans="1:5" ht="12.75">
      <c r="A359" s="68"/>
      <c r="B359" s="68"/>
      <c r="C359" s="130" t="s">
        <v>512</v>
      </c>
      <c r="D359" s="91">
        <v>900000</v>
      </c>
      <c r="E359" s="70"/>
    </row>
    <row r="360" spans="1:5" ht="12.75">
      <c r="A360" s="68"/>
      <c r="B360" s="68"/>
      <c r="C360" s="68" t="s">
        <v>497</v>
      </c>
      <c r="D360" s="15">
        <v>900000</v>
      </c>
      <c r="E360" s="70"/>
    </row>
    <row r="361" spans="1:5" ht="12.75">
      <c r="A361" s="68"/>
      <c r="B361" s="68"/>
      <c r="C361" s="68" t="s">
        <v>498</v>
      </c>
      <c r="D361" s="15">
        <v>900000</v>
      </c>
      <c r="E361" s="70"/>
    </row>
    <row r="362" spans="1:5" ht="12.75">
      <c r="A362" s="68"/>
      <c r="B362" s="68"/>
      <c r="C362" s="130"/>
      <c r="D362" s="91"/>
      <c r="E362" s="70"/>
    </row>
    <row r="363" spans="1:5" ht="12.75">
      <c r="A363" s="68"/>
      <c r="B363" s="68"/>
      <c r="C363" s="82" t="s">
        <v>97</v>
      </c>
      <c r="D363" s="88">
        <f>SUM(D364:D366)</f>
        <v>200000</v>
      </c>
      <c r="E363" s="70"/>
    </row>
    <row r="364" spans="1:5" ht="12.75">
      <c r="A364" s="23">
        <v>1006</v>
      </c>
      <c r="B364" s="4">
        <v>3633</v>
      </c>
      <c r="C364" s="68" t="s">
        <v>175</v>
      </c>
      <c r="D364" s="91">
        <v>200000</v>
      </c>
      <c r="E364" s="70"/>
    </row>
    <row r="365" spans="1:5" ht="12.75">
      <c r="A365" s="23"/>
      <c r="B365" s="4"/>
      <c r="C365" s="68" t="s">
        <v>176</v>
      </c>
      <c r="D365" s="91"/>
      <c r="E365" s="70"/>
    </row>
    <row r="366" spans="1:5" ht="12.75">
      <c r="A366" s="68"/>
      <c r="B366" s="68"/>
      <c r="C366" s="68"/>
      <c r="D366" s="91"/>
      <c r="E366" s="70"/>
    </row>
    <row r="367" spans="1:4" ht="11.25">
      <c r="A367" s="68"/>
      <c r="B367" s="68"/>
      <c r="C367" s="82" t="s">
        <v>96</v>
      </c>
      <c r="D367" s="88">
        <f>SUM(D368:D370)</f>
        <v>250000</v>
      </c>
    </row>
    <row r="368" spans="1:4" ht="11.25">
      <c r="A368" s="112">
        <v>201708</v>
      </c>
      <c r="B368" s="4">
        <v>2212</v>
      </c>
      <c r="C368" s="68" t="s">
        <v>399</v>
      </c>
      <c r="D368" s="15">
        <v>200000</v>
      </c>
    </row>
    <row r="369" spans="1:4" ht="11.25">
      <c r="A369" s="124">
        <v>202010</v>
      </c>
      <c r="B369" s="68">
        <v>2212</v>
      </c>
      <c r="C369" s="68" t="s">
        <v>380</v>
      </c>
      <c r="D369" s="15">
        <v>50000</v>
      </c>
    </row>
    <row r="370" spans="1:4" ht="11.25">
      <c r="A370" s="25"/>
      <c r="B370" s="4"/>
      <c r="C370" s="68"/>
      <c r="D370" s="15"/>
    </row>
    <row r="371" spans="1:4" ht="11.25">
      <c r="A371" s="8"/>
      <c r="B371" s="4"/>
      <c r="C371" s="82" t="s">
        <v>196</v>
      </c>
      <c r="D371" s="88">
        <f>SUM(D372:D378)</f>
        <v>28420000</v>
      </c>
    </row>
    <row r="372" spans="1:4" ht="11.25">
      <c r="A372" s="101">
        <v>201602</v>
      </c>
      <c r="B372" s="4"/>
      <c r="C372" s="68" t="s">
        <v>361</v>
      </c>
      <c r="D372" s="15">
        <v>120000</v>
      </c>
    </row>
    <row r="373" spans="1:4" ht="11.25">
      <c r="A373" s="101">
        <v>201703</v>
      </c>
      <c r="C373" s="68" t="s">
        <v>365</v>
      </c>
      <c r="D373" s="15">
        <v>8100000</v>
      </c>
    </row>
    <row r="374" spans="1:4" ht="11.25">
      <c r="A374" s="112">
        <v>202102</v>
      </c>
      <c r="B374" s="4"/>
      <c r="C374" s="68" t="s">
        <v>505</v>
      </c>
      <c r="D374" s="15">
        <v>12000000</v>
      </c>
    </row>
    <row r="375" spans="1:4" ht="11.25">
      <c r="A375" s="112">
        <v>202101</v>
      </c>
      <c r="B375" s="4"/>
      <c r="C375" s="68" t="s">
        <v>371</v>
      </c>
      <c r="D375" s="15">
        <v>5000000</v>
      </c>
    </row>
    <row r="376" spans="1:4" ht="11.25">
      <c r="A376" s="112">
        <v>202113</v>
      </c>
      <c r="B376" s="4">
        <v>3631</v>
      </c>
      <c r="C376" s="68" t="s">
        <v>547</v>
      </c>
      <c r="D376" s="15">
        <v>1200000</v>
      </c>
    </row>
    <row r="377" spans="1:4" ht="11.25">
      <c r="A377" s="112">
        <v>202201</v>
      </c>
      <c r="B377" s="4">
        <v>2321</v>
      </c>
      <c r="C377" s="68" t="s">
        <v>467</v>
      </c>
      <c r="D377" s="15">
        <v>2000000</v>
      </c>
    </row>
    <row r="378" spans="1:4" ht="12.75">
      <c r="A378" s="7"/>
      <c r="B378" s="114"/>
      <c r="C378" s="8"/>
      <c r="D378" s="15"/>
    </row>
    <row r="379" spans="1:4" ht="11.25">
      <c r="A379" s="68"/>
      <c r="B379" s="68"/>
      <c r="C379" s="82" t="s">
        <v>197</v>
      </c>
      <c r="D379" s="88">
        <f>SUM(D380:D388)</f>
        <v>34300000</v>
      </c>
    </row>
    <row r="380" spans="1:4" ht="11.25">
      <c r="A380" s="104">
        <v>3322</v>
      </c>
      <c r="B380" s="68">
        <v>3322</v>
      </c>
      <c r="C380" s="68" t="s">
        <v>367</v>
      </c>
      <c r="D380" s="15">
        <v>1000000</v>
      </c>
    </row>
    <row r="381" spans="1:4" ht="11.25">
      <c r="A381" s="104">
        <v>201608</v>
      </c>
      <c r="B381" s="68">
        <v>3114</v>
      </c>
      <c r="C381" s="68" t="s">
        <v>198</v>
      </c>
      <c r="D381" s="15">
        <v>50000</v>
      </c>
    </row>
    <row r="382" spans="1:4" ht="11.25">
      <c r="A382" s="101">
        <v>201620</v>
      </c>
      <c r="B382" s="6">
        <v>3111</v>
      </c>
      <c r="C382" s="68" t="s">
        <v>507</v>
      </c>
      <c r="D382" s="15">
        <v>32800000</v>
      </c>
    </row>
    <row r="383" spans="1:4" ht="11.25">
      <c r="A383" s="101">
        <v>201633</v>
      </c>
      <c r="B383" s="7">
        <v>3613</v>
      </c>
      <c r="C383" s="68" t="s">
        <v>313</v>
      </c>
      <c r="D383" s="15">
        <v>100000</v>
      </c>
    </row>
    <row r="384" spans="1:4" ht="11.25">
      <c r="A384" s="101">
        <v>201802</v>
      </c>
      <c r="B384" s="8">
        <v>4350</v>
      </c>
      <c r="C384" s="68" t="s">
        <v>260</v>
      </c>
      <c r="D384" s="15">
        <v>50000</v>
      </c>
    </row>
    <row r="385" spans="1:4" ht="11.25">
      <c r="A385" s="119">
        <v>202110</v>
      </c>
      <c r="B385" s="117">
        <v>3319</v>
      </c>
      <c r="C385" s="117" t="s">
        <v>461</v>
      </c>
      <c r="D385" s="15">
        <v>100000</v>
      </c>
    </row>
    <row r="386" spans="1:4" ht="11.25">
      <c r="A386" s="120">
        <v>2201620</v>
      </c>
      <c r="B386" s="117">
        <v>3111</v>
      </c>
      <c r="C386" s="117" t="s">
        <v>386</v>
      </c>
      <c r="D386" s="15">
        <v>100000</v>
      </c>
    </row>
    <row r="387" spans="1:4" ht="11.25">
      <c r="A387" s="119">
        <v>202202</v>
      </c>
      <c r="B387" s="117">
        <v>3613</v>
      </c>
      <c r="C387" s="117" t="s">
        <v>513</v>
      </c>
      <c r="D387" s="15">
        <v>100000</v>
      </c>
    </row>
    <row r="388" spans="2:4" ht="11.25">
      <c r="B388" s="8"/>
      <c r="C388" s="68"/>
      <c r="D388" s="15"/>
    </row>
    <row r="389" spans="1:4" ht="11.25">
      <c r="A389" s="68"/>
      <c r="B389" s="68"/>
      <c r="C389" s="82" t="s">
        <v>98</v>
      </c>
      <c r="D389" s="88">
        <f>SUM(D390:D394)</f>
        <v>5000000</v>
      </c>
    </row>
    <row r="390" spans="1:4" ht="11.25">
      <c r="A390" s="101">
        <v>201619</v>
      </c>
      <c r="B390" s="6">
        <v>3419</v>
      </c>
      <c r="C390" s="8" t="s">
        <v>548</v>
      </c>
      <c r="D390" s="15">
        <v>850000</v>
      </c>
    </row>
    <row r="391" spans="1:4" ht="11.25">
      <c r="A391" s="22">
        <v>202109</v>
      </c>
      <c r="B391" s="68">
        <v>5512</v>
      </c>
      <c r="C391" s="68" t="s">
        <v>381</v>
      </c>
      <c r="D391" s="15">
        <v>3200000</v>
      </c>
    </row>
    <row r="392" spans="1:4" ht="11.25">
      <c r="A392" s="22">
        <v>202105</v>
      </c>
      <c r="B392" s="68">
        <v>3745</v>
      </c>
      <c r="C392" s="68" t="s">
        <v>394</v>
      </c>
      <c r="D392" s="15">
        <v>100000</v>
      </c>
    </row>
    <row r="393" spans="1:4" ht="11.25">
      <c r="A393" s="112">
        <v>202117</v>
      </c>
      <c r="B393" s="103">
        <v>3429</v>
      </c>
      <c r="C393" s="68" t="s">
        <v>496</v>
      </c>
      <c r="D393" s="15">
        <v>350000</v>
      </c>
    </row>
    <row r="394" spans="1:4" ht="11.25">
      <c r="A394" s="22">
        <v>202108</v>
      </c>
      <c r="B394" s="68"/>
      <c r="C394" s="68" t="s">
        <v>98</v>
      </c>
      <c r="D394" s="15">
        <v>500000</v>
      </c>
    </row>
    <row r="395" spans="2:4" ht="11.25">
      <c r="B395" s="68"/>
      <c r="C395" s="68"/>
      <c r="D395" s="15"/>
    </row>
    <row r="396" spans="1:4" ht="11.25">
      <c r="A396" s="66"/>
      <c r="B396" s="66"/>
      <c r="C396" s="66"/>
      <c r="D396" s="64"/>
    </row>
    <row r="397" spans="1:4" ht="12">
      <c r="A397" s="65" t="s">
        <v>20</v>
      </c>
      <c r="B397" s="66"/>
      <c r="C397" s="66"/>
      <c r="D397" s="63">
        <f>D140+D144+D148+D154+D187+D207+D216+D222+D246+D256+D294+D296+D301+D304+D317+D325+D329+D330+D332+D339</f>
        <v>215451084.94</v>
      </c>
    </row>
    <row r="398" spans="1:4" ht="11.25">
      <c r="A398" s="62"/>
      <c r="B398" s="62"/>
      <c r="C398" s="66"/>
      <c r="D398" s="64"/>
    </row>
    <row r="399" spans="1:4" ht="11.25">
      <c r="A399" s="3" t="s">
        <v>3</v>
      </c>
      <c r="B399" s="4"/>
      <c r="C399" s="4"/>
      <c r="D399" s="15">
        <f>D133-D397</f>
        <v>0</v>
      </c>
    </row>
    <row r="400" spans="1:4" ht="11.25">
      <c r="A400" s="8"/>
      <c r="B400" s="4"/>
      <c r="C400" s="4"/>
      <c r="D400" s="15"/>
    </row>
    <row r="401" spans="1:4" ht="11.25">
      <c r="A401" s="4"/>
      <c r="B401" s="4"/>
      <c r="C401" s="4"/>
      <c r="D401" s="15"/>
    </row>
    <row r="402" spans="1:3" ht="11.25">
      <c r="A402" s="4"/>
      <c r="B402" s="4"/>
      <c r="C402" s="4"/>
    </row>
    <row r="403" spans="1:3" ht="11.25">
      <c r="A403" s="4"/>
      <c r="B403" s="4"/>
      <c r="C403" s="4"/>
    </row>
    <row r="404" spans="1:3" ht="12">
      <c r="A404" s="71" t="s">
        <v>21</v>
      </c>
      <c r="B404" s="3"/>
      <c r="C404" s="3"/>
    </row>
    <row r="405" spans="1:3" ht="12">
      <c r="A405" s="71" t="s">
        <v>22</v>
      </c>
      <c r="B405" s="3"/>
      <c r="C405" s="3"/>
    </row>
    <row r="406" spans="1:3" ht="12">
      <c r="A406" s="71"/>
      <c r="B406" s="3"/>
      <c r="C406" s="3"/>
    </row>
    <row r="407" spans="1:3" ht="12">
      <c r="A407" s="71" t="s">
        <v>15</v>
      </c>
      <c r="B407" s="3"/>
      <c r="C407" s="3"/>
    </row>
    <row r="408" spans="1:3" ht="12">
      <c r="A408" s="71" t="s">
        <v>17</v>
      </c>
      <c r="B408" s="3"/>
      <c r="C408" s="3"/>
    </row>
    <row r="409" spans="1:3" ht="12">
      <c r="A409" s="71" t="s">
        <v>16</v>
      </c>
      <c r="B409" s="3"/>
      <c r="C409" s="3"/>
    </row>
    <row r="410" spans="1:3" ht="12">
      <c r="A410" s="71"/>
      <c r="B410" s="3"/>
      <c r="C410" s="3"/>
    </row>
    <row r="411" spans="1:3" ht="12">
      <c r="A411" s="71" t="s">
        <v>121</v>
      </c>
      <c r="B411" s="3"/>
      <c r="C411" s="3"/>
    </row>
    <row r="412" spans="1:9" s="30" customFormat="1" ht="12">
      <c r="A412" s="71" t="s">
        <v>113</v>
      </c>
      <c r="B412" s="3"/>
      <c r="C412" s="3"/>
      <c r="D412" s="1"/>
      <c r="E412" s="6"/>
      <c r="F412" s="6"/>
      <c r="G412" s="6"/>
      <c r="H412" s="6"/>
      <c r="I412" s="6"/>
    </row>
    <row r="413" spans="1:9" s="30" customFormat="1" ht="12">
      <c r="A413" s="71" t="s">
        <v>114</v>
      </c>
      <c r="B413" s="3"/>
      <c r="C413" s="3"/>
      <c r="D413" s="1"/>
      <c r="E413" s="6"/>
      <c r="F413" s="6"/>
      <c r="G413" s="6"/>
      <c r="H413" s="6"/>
      <c r="I413" s="6"/>
    </row>
    <row r="414" spans="1:9" s="30" customFormat="1" ht="12">
      <c r="A414" s="71"/>
      <c r="B414" s="3"/>
      <c r="C414" s="3"/>
      <c r="D414" s="1"/>
      <c r="E414" s="6"/>
      <c r="F414" s="6"/>
      <c r="G414" s="6"/>
      <c r="H414" s="6"/>
      <c r="I414" s="6"/>
    </row>
    <row r="415" spans="1:9" s="30" customFormat="1" ht="12">
      <c r="A415" s="71" t="s">
        <v>115</v>
      </c>
      <c r="B415" s="3"/>
      <c r="C415" s="3"/>
      <c r="D415" s="1"/>
      <c r="E415" s="6"/>
      <c r="F415" s="6"/>
      <c r="G415" s="6"/>
      <c r="H415" s="6"/>
      <c r="I415" s="6"/>
    </row>
    <row r="416" spans="1:9" s="30" customFormat="1" ht="12">
      <c r="A416" s="71" t="s">
        <v>116</v>
      </c>
      <c r="B416" s="3"/>
      <c r="C416" s="3"/>
      <c r="D416" s="1"/>
      <c r="E416" s="6"/>
      <c r="F416" s="6"/>
      <c r="G416" s="6"/>
      <c r="H416" s="6"/>
      <c r="I416" s="6"/>
    </row>
    <row r="417" spans="1:9" s="30" customFormat="1" ht="12">
      <c r="A417" s="71"/>
      <c r="B417" s="3"/>
      <c r="C417" s="3"/>
      <c r="D417" s="1"/>
      <c r="E417" s="6"/>
      <c r="F417" s="6"/>
      <c r="G417" s="6"/>
      <c r="H417" s="6"/>
      <c r="I417" s="6"/>
    </row>
    <row r="418" spans="1:9" s="30" customFormat="1" ht="12">
      <c r="A418" s="26" t="s">
        <v>117</v>
      </c>
      <c r="B418" s="3"/>
      <c r="C418" s="3"/>
      <c r="D418" s="1"/>
      <c r="E418" s="6"/>
      <c r="F418" s="6"/>
      <c r="G418" s="6"/>
      <c r="H418" s="6"/>
      <c r="I418" s="6"/>
    </row>
    <row r="419" spans="1:9" s="30" customFormat="1" ht="12">
      <c r="A419" s="26" t="s">
        <v>118</v>
      </c>
      <c r="B419" s="3"/>
      <c r="C419" s="3"/>
      <c r="D419" s="1"/>
      <c r="E419" s="6"/>
      <c r="F419" s="6"/>
      <c r="G419" s="6"/>
      <c r="H419" s="6"/>
      <c r="I419" s="6"/>
    </row>
    <row r="420" spans="1:9" s="30" customFormat="1" ht="12">
      <c r="A420" s="26" t="s">
        <v>86</v>
      </c>
      <c r="B420" s="3"/>
      <c r="C420" s="3"/>
      <c r="D420" s="1"/>
      <c r="E420" s="6"/>
      <c r="F420" s="6"/>
      <c r="G420" s="6"/>
      <c r="H420" s="6"/>
      <c r="I420" s="6"/>
    </row>
    <row r="421" spans="1:9" s="30" customFormat="1" ht="12">
      <c r="A421" s="26" t="s">
        <v>119</v>
      </c>
      <c r="B421" s="3"/>
      <c r="C421" s="3"/>
      <c r="D421" s="1"/>
      <c r="E421" s="6"/>
      <c r="F421" s="6"/>
      <c r="G421" s="6"/>
      <c r="H421" s="6"/>
      <c r="I421" s="6"/>
    </row>
    <row r="422" spans="1:9" s="30" customFormat="1" ht="12">
      <c r="A422" s="26" t="s">
        <v>120</v>
      </c>
      <c r="B422" s="3"/>
      <c r="C422" s="3"/>
      <c r="D422" s="1"/>
      <c r="E422" s="6"/>
      <c r="F422" s="6"/>
      <c r="G422" s="6"/>
      <c r="H422" s="6"/>
      <c r="I422" s="6"/>
    </row>
    <row r="423" spans="1:9" s="30" customFormat="1" ht="12">
      <c r="A423" s="26"/>
      <c r="B423" s="3"/>
      <c r="C423" s="3"/>
      <c r="D423" s="1"/>
      <c r="E423" s="6"/>
      <c r="F423" s="6"/>
      <c r="G423" s="6"/>
      <c r="H423" s="6"/>
      <c r="I423" s="6"/>
    </row>
    <row r="424" spans="1:9" s="30" customFormat="1" ht="12">
      <c r="A424" s="96" t="s">
        <v>209</v>
      </c>
      <c r="B424" s="5"/>
      <c r="C424" s="5"/>
      <c r="D424" s="1"/>
      <c r="E424" s="6"/>
      <c r="F424" s="6"/>
      <c r="G424" s="6"/>
      <c r="H424" s="6"/>
      <c r="I424" s="6"/>
    </row>
    <row r="425" spans="1:9" s="30" customFormat="1" ht="12">
      <c r="A425" s="99" t="s">
        <v>267</v>
      </c>
      <c r="B425" s="5"/>
      <c r="C425" s="5"/>
      <c r="D425" s="1"/>
      <c r="E425" s="6"/>
      <c r="F425" s="6"/>
      <c r="G425" s="6"/>
      <c r="H425" s="6"/>
      <c r="I425" s="6"/>
    </row>
    <row r="426" spans="1:9" s="30" customFormat="1" ht="12">
      <c r="A426" s="99" t="s">
        <v>268</v>
      </c>
      <c r="B426" s="5"/>
      <c r="C426" s="5"/>
      <c r="D426" s="1"/>
      <c r="E426" s="6"/>
      <c r="F426" s="6"/>
      <c r="G426" s="6"/>
      <c r="H426" s="6"/>
      <c r="I426" s="6"/>
    </row>
    <row r="427" spans="1:9" s="30" customFormat="1" ht="12">
      <c r="A427" s="96" t="s">
        <v>275</v>
      </c>
      <c r="B427" s="5"/>
      <c r="C427" s="5"/>
      <c r="D427" s="1"/>
      <c r="E427" s="6"/>
      <c r="F427" s="6"/>
      <c r="G427" s="6"/>
      <c r="H427" s="6"/>
      <c r="I427" s="6"/>
    </row>
    <row r="428" spans="1:9" s="30" customFormat="1" ht="12">
      <c r="A428" s="96" t="s">
        <v>276</v>
      </c>
      <c r="B428" s="5"/>
      <c r="C428" s="5"/>
      <c r="D428" s="1"/>
      <c r="E428" s="6"/>
      <c r="F428" s="6"/>
      <c r="G428" s="6"/>
      <c r="H428" s="6"/>
      <c r="I428" s="6"/>
    </row>
    <row r="429" spans="1:9" s="30" customFormat="1" ht="12">
      <c r="A429" s="96" t="s">
        <v>269</v>
      </c>
      <c r="B429" s="5"/>
      <c r="C429" s="5"/>
      <c r="D429" s="1"/>
      <c r="E429" s="6"/>
      <c r="F429" s="6"/>
      <c r="G429" s="6"/>
      <c r="H429" s="6"/>
      <c r="I429" s="6"/>
    </row>
    <row r="430" spans="1:9" s="30" customFormat="1" ht="12">
      <c r="A430" s="126" t="s">
        <v>388</v>
      </c>
      <c r="B430" s="5"/>
      <c r="C430" s="5"/>
      <c r="D430" s="1"/>
      <c r="E430" s="6"/>
      <c r="F430" s="6"/>
      <c r="G430" s="6"/>
      <c r="H430" s="6"/>
      <c r="I430" s="6"/>
    </row>
    <row r="431" spans="1:9" s="30" customFormat="1" ht="12">
      <c r="A431" s="126" t="s">
        <v>389</v>
      </c>
      <c r="B431" s="5"/>
      <c r="C431" s="5"/>
      <c r="D431" s="1"/>
      <c r="E431" s="6"/>
      <c r="F431" s="6"/>
      <c r="G431" s="6"/>
      <c r="H431" s="6"/>
      <c r="I431" s="6"/>
    </row>
    <row r="432" spans="1:9" s="30" customFormat="1" ht="12">
      <c r="A432" s="126" t="s">
        <v>390</v>
      </c>
      <c r="B432" s="6"/>
      <c r="C432" s="6"/>
      <c r="D432" s="1"/>
      <c r="E432" s="6"/>
      <c r="F432" s="6"/>
      <c r="G432" s="6"/>
      <c r="H432" s="6"/>
      <c r="I432" s="6"/>
    </row>
    <row r="433" spans="1:9" s="30" customFormat="1" ht="12">
      <c r="A433" s="126"/>
      <c r="B433" s="6"/>
      <c r="C433" s="6"/>
      <c r="D433" s="1"/>
      <c r="E433" s="6"/>
      <c r="F433" s="6"/>
      <c r="G433" s="6"/>
      <c r="H433" s="6"/>
      <c r="I433" s="6"/>
    </row>
    <row r="435" spans="1:9" s="30" customFormat="1" ht="12.75">
      <c r="A435" s="58" t="s">
        <v>550</v>
      </c>
      <c r="B435" s="6"/>
      <c r="C435" s="6"/>
      <c r="D435" s="1"/>
      <c r="E435" s="6"/>
      <c r="F435" s="6"/>
      <c r="G435" s="6"/>
      <c r="H435" s="6"/>
      <c r="I435" s="6"/>
    </row>
    <row r="436" ht="12.75">
      <c r="A436" s="58" t="s">
        <v>555</v>
      </c>
    </row>
    <row r="437" ht="12.75">
      <c r="A437" s="58" t="s">
        <v>551</v>
      </c>
    </row>
    <row r="438" ht="12.75">
      <c r="A438" s="58" t="s">
        <v>552</v>
      </c>
    </row>
    <row r="439" ht="12">
      <c r="A439" s="133"/>
    </row>
    <row r="440" ht="12.75">
      <c r="A440" s="134" t="s">
        <v>553</v>
      </c>
    </row>
    <row r="441" ht="12.75">
      <c r="A441" s="134" t="s">
        <v>554</v>
      </c>
    </row>
    <row r="442" ht="12.75">
      <c r="A442" s="134" t="s">
        <v>556</v>
      </c>
    </row>
    <row r="445" ht="11.25">
      <c r="A445" s="6" t="s">
        <v>202</v>
      </c>
    </row>
  </sheetData>
  <sheetProtection/>
  <printOptions gridLines="1"/>
  <pageMargins left="0.3937007874015748" right="0.11811023622047245" top="0.3937007874015748" bottom="0.3937007874015748" header="0.5118110236220472" footer="0.1968503937007874"/>
  <pageSetup horizontalDpi="600" verticalDpi="600" orientation="portrait" paperSize="9" r:id="rId2"/>
  <headerFooter alignWithMargins="0">
    <oddFooter>&amp;CStránka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6"/>
  <sheetViews>
    <sheetView zoomScale="125" zoomScaleNormal="125" zoomScalePageLayoutView="0" workbookViewId="0" topLeftCell="A1">
      <pane ySplit="5" topLeftCell="A531" activePane="bottomLeft" state="frozen"/>
      <selection pane="topLeft" activeCell="A1" sqref="A1"/>
      <selection pane="bottomLeft" activeCell="G468" sqref="G468"/>
    </sheetView>
  </sheetViews>
  <sheetFormatPr defaultColWidth="9.140625" defaultRowHeight="12.75"/>
  <cols>
    <col min="1" max="1" width="5.140625" style="22" customWidth="1"/>
    <col min="2" max="2" width="4.7109375" style="6" customWidth="1"/>
    <col min="3" max="3" width="36.00390625" style="19" customWidth="1"/>
    <col min="4" max="5" width="10.8515625" style="19" customWidth="1"/>
    <col min="6" max="6" width="10.7109375" style="30" customWidth="1"/>
    <col min="7" max="7" width="10.8515625" style="1" customWidth="1"/>
    <col min="8" max="8" width="12.57421875" style="1" customWidth="1"/>
    <col min="9" max="9" width="14.00390625" style="6" hidden="1" customWidth="1"/>
    <col min="10" max="16384" width="9.140625" style="6" customWidth="1"/>
  </cols>
  <sheetData>
    <row r="1" spans="1:8" ht="12.75">
      <c r="A1" s="58" t="s">
        <v>123</v>
      </c>
      <c r="B1" s="9"/>
      <c r="C1" s="59"/>
      <c r="D1" s="59"/>
      <c r="E1" s="59"/>
      <c r="F1" s="38"/>
      <c r="G1" s="15"/>
      <c r="H1" s="15"/>
    </row>
    <row r="2" spans="1:8" ht="12.75">
      <c r="A2" s="58" t="s">
        <v>408</v>
      </c>
      <c r="B2" s="9"/>
      <c r="C2" s="59"/>
      <c r="D2" s="59"/>
      <c r="E2" s="59"/>
      <c r="F2" s="38"/>
      <c r="G2" s="15"/>
      <c r="H2" s="15"/>
    </row>
    <row r="3" spans="1:8" ht="11.25">
      <c r="A3" s="57" t="s">
        <v>409</v>
      </c>
      <c r="B3" s="40"/>
      <c r="C3" s="41"/>
      <c r="D3" s="48" t="s">
        <v>28</v>
      </c>
      <c r="E3" s="42" t="s">
        <v>33</v>
      </c>
      <c r="F3" s="51" t="s">
        <v>25</v>
      </c>
      <c r="G3" s="76" t="s">
        <v>27</v>
      </c>
      <c r="H3" s="54" t="s">
        <v>26</v>
      </c>
    </row>
    <row r="4" spans="1:8" ht="11.25">
      <c r="A4" s="43" t="s">
        <v>54</v>
      </c>
      <c r="B4" s="28"/>
      <c r="C4" s="29"/>
      <c r="D4" s="49">
        <v>2021</v>
      </c>
      <c r="E4" s="39">
        <v>2021</v>
      </c>
      <c r="F4" s="52" t="s">
        <v>316</v>
      </c>
      <c r="G4" s="77" t="s">
        <v>410</v>
      </c>
      <c r="H4" s="55" t="s">
        <v>1</v>
      </c>
    </row>
    <row r="5" spans="1:8" ht="11.25">
      <c r="A5" s="44" t="s">
        <v>55</v>
      </c>
      <c r="B5" s="45"/>
      <c r="C5" s="46"/>
      <c r="D5" s="50" t="s">
        <v>56</v>
      </c>
      <c r="E5" s="47" t="s">
        <v>266</v>
      </c>
      <c r="F5" s="53" t="s">
        <v>263</v>
      </c>
      <c r="G5" s="78"/>
      <c r="H5" s="56" t="s">
        <v>18</v>
      </c>
    </row>
    <row r="6" ht="11.25">
      <c r="G6" s="64"/>
    </row>
    <row r="7" spans="1:7" ht="12.75">
      <c r="A7" s="12" t="s">
        <v>24</v>
      </c>
      <c r="B7" s="4"/>
      <c r="C7" s="20"/>
      <c r="D7" s="20"/>
      <c r="E7" s="20"/>
      <c r="G7" s="64"/>
    </row>
    <row r="8" spans="1:7" ht="11.25">
      <c r="A8" s="16" t="s">
        <v>0</v>
      </c>
      <c r="B8" s="16" t="s">
        <v>91</v>
      </c>
      <c r="C8" s="16" t="s">
        <v>92</v>
      </c>
      <c r="D8" s="20"/>
      <c r="E8" s="20"/>
      <c r="G8" s="64"/>
    </row>
    <row r="9" spans="1:7" ht="11.25">
      <c r="A9" s="6"/>
      <c r="G9" s="64"/>
    </row>
    <row r="10" spans="1:7" ht="11.25">
      <c r="A10" s="11" t="s">
        <v>4</v>
      </c>
      <c r="B10" s="11"/>
      <c r="C10" s="18"/>
      <c r="D10" s="32">
        <f>SUM(D11:D27)</f>
        <v>88222000</v>
      </c>
      <c r="E10" s="32">
        <f>SUM(E11:E27)</f>
        <v>87079240</v>
      </c>
      <c r="F10" s="33">
        <f>SUM(F11:F27)</f>
        <v>74850100.39000002</v>
      </c>
      <c r="G10" s="79">
        <f>SUM(G11:G27)</f>
        <v>96035000</v>
      </c>
    </row>
    <row r="11" ht="11.25">
      <c r="G11" s="64"/>
    </row>
    <row r="12" spans="2:7" ht="11.25">
      <c r="B12" s="13">
        <v>1111</v>
      </c>
      <c r="C12" s="100" t="s">
        <v>210</v>
      </c>
      <c r="D12" s="15">
        <v>14500000</v>
      </c>
      <c r="E12" s="75">
        <v>14500000</v>
      </c>
      <c r="F12" s="75">
        <v>11144834.89</v>
      </c>
      <c r="G12" s="64">
        <v>14000000</v>
      </c>
    </row>
    <row r="13" spans="2:7" ht="11.25">
      <c r="B13" s="13">
        <v>1112</v>
      </c>
      <c r="C13" s="100" t="s">
        <v>211</v>
      </c>
      <c r="D13" s="15">
        <v>200000</v>
      </c>
      <c r="E13" s="75">
        <v>344000</v>
      </c>
      <c r="F13" s="75">
        <v>507919.58</v>
      </c>
      <c r="G13" s="64">
        <v>450000</v>
      </c>
    </row>
    <row r="14" spans="2:7" ht="11.25">
      <c r="B14" s="13">
        <v>1113</v>
      </c>
      <c r="C14" s="100" t="s">
        <v>212</v>
      </c>
      <c r="D14" s="15">
        <v>1800000</v>
      </c>
      <c r="E14" s="75">
        <v>1800000</v>
      </c>
      <c r="F14" s="75">
        <v>1809094.07</v>
      </c>
      <c r="G14" s="64">
        <v>1900000</v>
      </c>
    </row>
    <row r="15" spans="2:7" ht="11.25">
      <c r="B15" s="13">
        <v>1121</v>
      </c>
      <c r="C15" s="100" t="s">
        <v>213</v>
      </c>
      <c r="D15" s="15">
        <v>12000000</v>
      </c>
      <c r="E15" s="75">
        <v>14800000</v>
      </c>
      <c r="F15" s="75">
        <v>16255470.09</v>
      </c>
      <c r="G15" s="64">
        <v>16500000</v>
      </c>
    </row>
    <row r="16" spans="2:8" ht="11.25">
      <c r="B16" s="13">
        <v>1122</v>
      </c>
      <c r="C16" s="100" t="s">
        <v>214</v>
      </c>
      <c r="D16" s="15">
        <v>9100000</v>
      </c>
      <c r="E16" s="75">
        <v>4179240</v>
      </c>
      <c r="F16" s="75">
        <v>4179240</v>
      </c>
      <c r="G16" s="64">
        <v>9000000</v>
      </c>
      <c r="H16" s="1" t="s">
        <v>181</v>
      </c>
    </row>
    <row r="17" spans="2:8" ht="11.25">
      <c r="B17" s="13">
        <v>1211</v>
      </c>
      <c r="C17" s="100" t="s">
        <v>215</v>
      </c>
      <c r="D17" s="15">
        <v>40000000</v>
      </c>
      <c r="E17" s="75">
        <v>40600000</v>
      </c>
      <c r="F17" s="75">
        <v>32306109.14</v>
      </c>
      <c r="G17" s="64">
        <v>43600000</v>
      </c>
      <c r="H17" s="1">
        <f>G12+G13+G14+G15+G17</f>
        <v>76450000</v>
      </c>
    </row>
    <row r="18" spans="2:7" ht="11.25">
      <c r="B18" s="13">
        <v>1334</v>
      </c>
      <c r="C18" s="100" t="s">
        <v>216</v>
      </c>
      <c r="D18" s="15">
        <v>300000</v>
      </c>
      <c r="E18" s="75">
        <v>300000</v>
      </c>
      <c r="F18" s="75">
        <v>105328.5</v>
      </c>
      <c r="G18" s="64">
        <v>100000</v>
      </c>
    </row>
    <row r="19" spans="2:8" ht="11.25">
      <c r="B19" s="13">
        <v>1337</v>
      </c>
      <c r="C19" s="100" t="s">
        <v>5</v>
      </c>
      <c r="D19" s="15">
        <v>4000000</v>
      </c>
      <c r="E19" s="75">
        <v>4000000</v>
      </c>
      <c r="F19" s="75">
        <v>3323696</v>
      </c>
      <c r="G19" s="64">
        <v>4000000</v>
      </c>
      <c r="H19" s="10"/>
    </row>
    <row r="20" spans="2:7" ht="11.25">
      <c r="B20" s="13">
        <v>1341</v>
      </c>
      <c r="C20" s="100" t="s">
        <v>6</v>
      </c>
      <c r="D20" s="15">
        <v>180000</v>
      </c>
      <c r="E20" s="75">
        <v>180000</v>
      </c>
      <c r="F20" s="75">
        <v>179464</v>
      </c>
      <c r="G20" s="64">
        <v>180000</v>
      </c>
    </row>
    <row r="21" spans="2:7" ht="11.25">
      <c r="B21" s="13">
        <v>1342</v>
      </c>
      <c r="C21" s="100" t="s">
        <v>317</v>
      </c>
      <c r="D21" s="15">
        <v>22000</v>
      </c>
      <c r="E21" s="75">
        <v>22000</v>
      </c>
      <c r="F21" s="75">
        <v>26652</v>
      </c>
      <c r="G21" s="64">
        <v>25000</v>
      </c>
    </row>
    <row r="22" spans="2:7" ht="11.25">
      <c r="B22" s="13">
        <v>1343</v>
      </c>
      <c r="C22" s="100" t="s">
        <v>217</v>
      </c>
      <c r="D22" s="15">
        <v>200000</v>
      </c>
      <c r="E22" s="75">
        <v>200000</v>
      </c>
      <c r="F22" s="75">
        <v>358104</v>
      </c>
      <c r="G22" s="64">
        <v>300000</v>
      </c>
    </row>
    <row r="23" spans="2:7" ht="11.25">
      <c r="B23" s="13">
        <v>1356</v>
      </c>
      <c r="C23" s="100" t="s">
        <v>218</v>
      </c>
      <c r="D23" s="15">
        <v>20000</v>
      </c>
      <c r="E23" s="75">
        <v>44000</v>
      </c>
      <c r="F23" s="75">
        <v>53825.9</v>
      </c>
      <c r="G23" s="64">
        <v>30000</v>
      </c>
    </row>
    <row r="24" spans="2:7" ht="11.25">
      <c r="B24" s="13">
        <v>1361</v>
      </c>
      <c r="C24" s="100" t="s">
        <v>7</v>
      </c>
      <c r="D24" s="15">
        <v>600000</v>
      </c>
      <c r="E24" s="75">
        <v>600000</v>
      </c>
      <c r="F24" s="75">
        <v>469990</v>
      </c>
      <c r="G24" s="64">
        <v>500000</v>
      </c>
    </row>
    <row r="25" spans="2:7" ht="11.25">
      <c r="B25" s="13">
        <v>1381</v>
      </c>
      <c r="C25" s="100" t="s">
        <v>183</v>
      </c>
      <c r="D25" s="15">
        <v>300000</v>
      </c>
      <c r="E25" s="75">
        <v>510000</v>
      </c>
      <c r="F25" s="75">
        <v>510204.19</v>
      </c>
      <c r="G25" s="64">
        <v>450000</v>
      </c>
    </row>
    <row r="26" spans="2:7" ht="11.25">
      <c r="B26" s="13">
        <v>1511</v>
      </c>
      <c r="C26" s="100" t="s">
        <v>29</v>
      </c>
      <c r="D26" s="15">
        <v>5000000</v>
      </c>
      <c r="E26" s="75">
        <v>5000000</v>
      </c>
      <c r="F26" s="75">
        <v>3620168.03</v>
      </c>
      <c r="G26" s="64">
        <v>5000000</v>
      </c>
    </row>
    <row r="27" spans="1:9" ht="11.25">
      <c r="A27" s="6"/>
      <c r="C27" s="101"/>
      <c r="G27" s="64"/>
      <c r="I27" s="1"/>
    </row>
    <row r="28" spans="1:9" ht="11.25">
      <c r="A28" s="11" t="s">
        <v>8</v>
      </c>
      <c r="B28" s="11"/>
      <c r="C28" s="102"/>
      <c r="D28" s="32">
        <f>SUM(D30:D103)</f>
        <v>19425410.9</v>
      </c>
      <c r="E28" s="32">
        <f>SUM(E30:E103)</f>
        <v>20436034.790000003</v>
      </c>
      <c r="F28" s="33">
        <f>SUM(F30:F103)</f>
        <v>17693137.97</v>
      </c>
      <c r="G28" s="79">
        <f>SUM(G30:G103)</f>
        <v>21727126.54</v>
      </c>
      <c r="I28" s="1"/>
    </row>
    <row r="29" spans="1:9" ht="11.25">
      <c r="A29" s="11"/>
      <c r="B29" s="11"/>
      <c r="C29" s="102"/>
      <c r="D29" s="32"/>
      <c r="E29" s="32"/>
      <c r="F29" s="33"/>
      <c r="G29" s="79"/>
      <c r="I29" s="1"/>
    </row>
    <row r="30" spans="1:9" ht="11.25">
      <c r="A30" s="13">
        <v>1032</v>
      </c>
      <c r="B30" s="13">
        <v>2119</v>
      </c>
      <c r="C30" s="100" t="s">
        <v>219</v>
      </c>
      <c r="D30" s="15">
        <v>2900</v>
      </c>
      <c r="E30" s="75">
        <v>2900</v>
      </c>
      <c r="F30" s="75">
        <v>2976.6</v>
      </c>
      <c r="G30" s="64">
        <v>2900</v>
      </c>
      <c r="I30" s="1"/>
    </row>
    <row r="31" spans="1:9" ht="11.25">
      <c r="A31" s="13">
        <v>1032</v>
      </c>
      <c r="B31" s="13">
        <v>2131</v>
      </c>
      <c r="C31" s="100" t="s">
        <v>220</v>
      </c>
      <c r="D31" s="15"/>
      <c r="E31" s="75"/>
      <c r="F31" s="75"/>
      <c r="G31" s="64"/>
      <c r="I31" s="1"/>
    </row>
    <row r="32" spans="1:7" ht="11.25">
      <c r="A32" s="13"/>
      <c r="B32" s="13"/>
      <c r="C32" s="100" t="s">
        <v>30</v>
      </c>
      <c r="D32" s="15">
        <v>0</v>
      </c>
      <c r="E32" s="75">
        <v>115000</v>
      </c>
      <c r="F32" s="75">
        <v>115667</v>
      </c>
      <c r="G32" s="64">
        <v>100000</v>
      </c>
    </row>
    <row r="33" spans="1:7" ht="11.25">
      <c r="A33" s="13"/>
      <c r="B33" s="13"/>
      <c r="C33" s="100" t="s">
        <v>31</v>
      </c>
      <c r="D33" s="15">
        <v>1600</v>
      </c>
      <c r="E33" s="75">
        <v>37600</v>
      </c>
      <c r="F33" s="75">
        <v>37693</v>
      </c>
      <c r="G33" s="64">
        <v>10000</v>
      </c>
    </row>
    <row r="34" spans="1:7" ht="11.25">
      <c r="A34" s="13">
        <v>1032</v>
      </c>
      <c r="B34" s="13">
        <v>2329</v>
      </c>
      <c r="C34" s="100" t="s">
        <v>221</v>
      </c>
      <c r="D34" s="15">
        <v>50000</v>
      </c>
      <c r="E34" s="75">
        <v>80000</v>
      </c>
      <c r="F34" s="75">
        <v>80630</v>
      </c>
      <c r="G34" s="64">
        <v>50000</v>
      </c>
    </row>
    <row r="35" spans="1:7" ht="11.25">
      <c r="A35" s="13"/>
      <c r="B35" s="13"/>
      <c r="C35" s="100"/>
      <c r="D35" s="15"/>
      <c r="E35" s="75"/>
      <c r="F35" s="75"/>
      <c r="G35" s="64"/>
    </row>
    <row r="36" spans="1:7" ht="11.25">
      <c r="A36" s="13">
        <v>2144</v>
      </c>
      <c r="B36" s="13">
        <v>2111</v>
      </c>
      <c r="C36" s="100" t="s">
        <v>222</v>
      </c>
      <c r="D36" s="15">
        <v>150000</v>
      </c>
      <c r="E36" s="75">
        <v>192000</v>
      </c>
      <c r="F36" s="75">
        <v>192238.75</v>
      </c>
      <c r="G36" s="64">
        <v>150000</v>
      </c>
    </row>
    <row r="37" spans="1:7" ht="11.25">
      <c r="A37" s="13">
        <v>2169</v>
      </c>
      <c r="B37" s="13">
        <v>2212</v>
      </c>
      <c r="C37" s="100" t="s">
        <v>318</v>
      </c>
      <c r="D37" s="15">
        <v>0</v>
      </c>
      <c r="E37" s="75">
        <v>25000</v>
      </c>
      <c r="F37" s="75">
        <v>95000</v>
      </c>
      <c r="G37" s="64"/>
    </row>
    <row r="38" spans="1:7" ht="11.25">
      <c r="A38" s="13">
        <v>2169</v>
      </c>
      <c r="B38" s="13">
        <v>2324</v>
      </c>
      <c r="C38" s="100" t="s">
        <v>319</v>
      </c>
      <c r="D38" s="15">
        <v>0</v>
      </c>
      <c r="E38" s="75">
        <v>1000</v>
      </c>
      <c r="F38" s="75">
        <v>2000</v>
      </c>
      <c r="G38" s="64"/>
    </row>
    <row r="39" spans="1:7" ht="11.25">
      <c r="A39" s="13">
        <v>2212</v>
      </c>
      <c r="B39" s="13">
        <v>2322</v>
      </c>
      <c r="C39" s="100" t="s">
        <v>199</v>
      </c>
      <c r="D39" s="15">
        <v>0</v>
      </c>
      <c r="E39" s="75">
        <v>87000</v>
      </c>
      <c r="F39" s="75">
        <v>87711</v>
      </c>
      <c r="G39" s="64"/>
    </row>
    <row r="40" spans="1:7" ht="11.25">
      <c r="A40" s="13">
        <v>2219</v>
      </c>
      <c r="B40" s="14">
        <v>2111</v>
      </c>
      <c r="C40" s="100" t="s">
        <v>223</v>
      </c>
      <c r="D40" s="15">
        <v>60000</v>
      </c>
      <c r="E40" s="75">
        <v>60000</v>
      </c>
      <c r="F40" s="75">
        <v>45624</v>
      </c>
      <c r="G40" s="64">
        <v>60000</v>
      </c>
    </row>
    <row r="41" spans="1:7" ht="11.25">
      <c r="A41" s="13"/>
      <c r="B41" s="14"/>
      <c r="C41" s="100"/>
      <c r="D41" s="15"/>
      <c r="E41" s="75"/>
      <c r="F41" s="75"/>
      <c r="G41" s="64"/>
    </row>
    <row r="42" spans="1:7" ht="11.25">
      <c r="A42" s="13">
        <v>3111</v>
      </c>
      <c r="B42" s="13">
        <v>2122</v>
      </c>
      <c r="C42" s="100" t="s">
        <v>320</v>
      </c>
      <c r="D42" s="15">
        <v>5842</v>
      </c>
      <c r="E42" s="75">
        <v>5842</v>
      </c>
      <c r="F42" s="75">
        <v>2921</v>
      </c>
      <c r="G42" s="64">
        <v>5842</v>
      </c>
    </row>
    <row r="43" spans="1:7" ht="11.25">
      <c r="A43" s="13"/>
      <c r="B43" s="13"/>
      <c r="C43" s="100" t="s">
        <v>321</v>
      </c>
      <c r="D43" s="15">
        <v>105054</v>
      </c>
      <c r="E43" s="75">
        <v>109809</v>
      </c>
      <c r="F43" s="75">
        <v>54904.5</v>
      </c>
      <c r="G43" s="64">
        <v>109809</v>
      </c>
    </row>
    <row r="44" spans="1:7" ht="11.25">
      <c r="A44" s="13">
        <v>3113</v>
      </c>
      <c r="B44" s="13">
        <v>2122</v>
      </c>
      <c r="C44" s="100" t="s">
        <v>32</v>
      </c>
      <c r="D44" s="15">
        <v>25386.9</v>
      </c>
      <c r="E44" s="75">
        <v>55263.9</v>
      </c>
      <c r="F44" s="75">
        <v>27632.9</v>
      </c>
      <c r="G44" s="64">
        <v>44283.8</v>
      </c>
    </row>
    <row r="45" spans="1:7" ht="11.25">
      <c r="A45" s="13">
        <v>3114</v>
      </c>
      <c r="B45" s="13">
        <v>2122</v>
      </c>
      <c r="C45" s="100" t="s">
        <v>261</v>
      </c>
      <c r="D45" s="15">
        <v>34013</v>
      </c>
      <c r="E45" s="75">
        <v>30125</v>
      </c>
      <c r="F45" s="75">
        <v>17007</v>
      </c>
      <c r="G45" s="64">
        <v>30125</v>
      </c>
    </row>
    <row r="46" spans="1:7" ht="11.25">
      <c r="A46" s="13">
        <v>3122</v>
      </c>
      <c r="B46" s="14">
        <v>2122</v>
      </c>
      <c r="C46" s="100" t="s">
        <v>14</v>
      </c>
      <c r="D46" s="15">
        <v>37279</v>
      </c>
      <c r="E46" s="75">
        <v>37279</v>
      </c>
      <c r="F46" s="75">
        <v>18640</v>
      </c>
      <c r="G46" s="64">
        <v>37279</v>
      </c>
    </row>
    <row r="47" spans="1:7" ht="11.25">
      <c r="A47" s="13">
        <v>3231</v>
      </c>
      <c r="B47" s="14">
        <v>2122</v>
      </c>
      <c r="C47" s="100" t="s">
        <v>224</v>
      </c>
      <c r="D47" s="15">
        <v>26172</v>
      </c>
      <c r="E47" s="75">
        <v>26356.74</v>
      </c>
      <c r="F47" s="75">
        <v>13178.74</v>
      </c>
      <c r="G47" s="64">
        <v>29235.74</v>
      </c>
    </row>
    <row r="48" spans="1:7" ht="11.25">
      <c r="A48" s="13"/>
      <c r="B48" s="14"/>
      <c r="C48" s="100"/>
      <c r="D48" s="15"/>
      <c r="E48" s="75"/>
      <c r="F48" s="75"/>
      <c r="G48" s="64"/>
    </row>
    <row r="49" spans="1:7" ht="11.25">
      <c r="A49" s="13">
        <v>3314</v>
      </c>
      <c r="B49" s="13">
        <v>2111</v>
      </c>
      <c r="C49" s="100" t="s">
        <v>225</v>
      </c>
      <c r="D49" s="15">
        <v>32000</v>
      </c>
      <c r="E49" s="75">
        <v>32000</v>
      </c>
      <c r="F49" s="75">
        <v>23711</v>
      </c>
      <c r="G49" s="64">
        <v>30000</v>
      </c>
    </row>
    <row r="50" spans="1:7" ht="11.25">
      <c r="A50" s="13">
        <v>3314</v>
      </c>
      <c r="B50" s="13">
        <v>2324</v>
      </c>
      <c r="C50" s="100" t="s">
        <v>322</v>
      </c>
      <c r="D50" s="15">
        <v>0</v>
      </c>
      <c r="E50" s="75"/>
      <c r="F50" s="75"/>
      <c r="G50" s="64"/>
    </row>
    <row r="51" spans="1:7" ht="11.25">
      <c r="A51" s="13">
        <v>3315</v>
      </c>
      <c r="B51" s="13">
        <v>2111</v>
      </c>
      <c r="C51" s="100" t="s">
        <v>226</v>
      </c>
      <c r="D51" s="15">
        <v>4000</v>
      </c>
      <c r="E51" s="75">
        <v>4000</v>
      </c>
      <c r="F51" s="75">
        <v>1485</v>
      </c>
      <c r="G51" s="64">
        <v>2000</v>
      </c>
    </row>
    <row r="52" spans="1:7" ht="11.25">
      <c r="A52" s="13">
        <v>3319</v>
      </c>
      <c r="B52" s="13">
        <v>2122</v>
      </c>
      <c r="C52" s="100" t="s">
        <v>227</v>
      </c>
      <c r="D52" s="15">
        <v>5000</v>
      </c>
      <c r="E52" s="75">
        <v>4224</v>
      </c>
      <c r="F52" s="75">
        <v>2112</v>
      </c>
      <c r="G52" s="64">
        <v>25000</v>
      </c>
    </row>
    <row r="53" spans="1:7" ht="11.25">
      <c r="A53" s="13">
        <v>3322</v>
      </c>
      <c r="B53" s="13">
        <v>2324</v>
      </c>
      <c r="C53" s="100" t="s">
        <v>228</v>
      </c>
      <c r="D53" s="15">
        <v>0</v>
      </c>
      <c r="E53" s="75"/>
      <c r="F53" s="75"/>
      <c r="G53" s="64"/>
    </row>
    <row r="54" spans="1:7" ht="11.25">
      <c r="A54" s="13"/>
      <c r="B54" s="13"/>
      <c r="C54" s="100"/>
      <c r="D54" s="15"/>
      <c r="E54" s="75"/>
      <c r="F54" s="75"/>
      <c r="G54" s="64"/>
    </row>
    <row r="55" spans="1:7" ht="11.25">
      <c r="A55" s="13">
        <v>3511</v>
      </c>
      <c r="B55" s="13">
        <v>2122</v>
      </c>
      <c r="C55" s="100" t="s">
        <v>229</v>
      </c>
      <c r="D55" s="15">
        <v>106572</v>
      </c>
      <c r="E55" s="75">
        <v>158799</v>
      </c>
      <c r="F55" s="75"/>
      <c r="G55" s="64">
        <v>106560</v>
      </c>
    </row>
    <row r="56" spans="1:7" ht="11.25">
      <c r="A56" s="13"/>
      <c r="B56" s="13"/>
      <c r="C56" s="100"/>
      <c r="D56" s="15"/>
      <c r="E56" s="75"/>
      <c r="F56" s="75"/>
      <c r="G56" s="64"/>
    </row>
    <row r="57" spans="1:7" ht="11.25">
      <c r="A57" s="13">
        <v>3612</v>
      </c>
      <c r="B57" s="13">
        <v>2119</v>
      </c>
      <c r="C57" s="100" t="s">
        <v>230</v>
      </c>
      <c r="D57" s="15">
        <v>3500000</v>
      </c>
      <c r="E57" s="75">
        <v>3500000</v>
      </c>
      <c r="F57" s="75">
        <v>2849237.97</v>
      </c>
      <c r="G57" s="64">
        <v>3500000</v>
      </c>
    </row>
    <row r="58" spans="1:7" ht="11.25">
      <c r="A58" s="13">
        <v>3612</v>
      </c>
      <c r="B58" s="13">
        <v>2132</v>
      </c>
      <c r="C58" s="100" t="s">
        <v>231</v>
      </c>
      <c r="D58" s="15">
        <v>9000000</v>
      </c>
      <c r="E58" s="75">
        <v>9000000</v>
      </c>
      <c r="F58" s="75">
        <v>7936455.33</v>
      </c>
      <c r="G58" s="64">
        <v>8200000</v>
      </c>
    </row>
    <row r="59" spans="1:7" ht="11.25">
      <c r="A59" s="13">
        <v>3612</v>
      </c>
      <c r="B59" s="13">
        <v>2322</v>
      </c>
      <c r="C59" s="100" t="s">
        <v>323</v>
      </c>
      <c r="D59" s="15">
        <v>0</v>
      </c>
      <c r="E59" s="75"/>
      <c r="F59" s="75"/>
      <c r="G59" s="64"/>
    </row>
    <row r="60" spans="1:7" ht="11.25">
      <c r="A60" s="13">
        <v>3612</v>
      </c>
      <c r="B60" s="13">
        <v>2324</v>
      </c>
      <c r="C60" s="100" t="s">
        <v>324</v>
      </c>
      <c r="D60" s="15">
        <v>0</v>
      </c>
      <c r="E60" s="75">
        <v>248000</v>
      </c>
      <c r="F60" s="75">
        <v>248569.7</v>
      </c>
      <c r="G60" s="64"/>
    </row>
    <row r="61" spans="1:7" ht="11.25">
      <c r="A61" s="13">
        <v>3613</v>
      </c>
      <c r="B61" s="13">
        <v>2119</v>
      </c>
      <c r="C61" s="100" t="s">
        <v>232</v>
      </c>
      <c r="D61" s="15">
        <v>600000</v>
      </c>
      <c r="E61" s="75">
        <v>600000</v>
      </c>
      <c r="F61" s="75">
        <v>376143.6</v>
      </c>
      <c r="G61" s="64">
        <v>550000</v>
      </c>
    </row>
    <row r="62" spans="1:7" ht="11.25">
      <c r="A62" s="13">
        <v>3613</v>
      </c>
      <c r="B62" s="13">
        <v>2132</v>
      </c>
      <c r="C62" s="100" t="s">
        <v>233</v>
      </c>
      <c r="D62" s="15">
        <v>3000000</v>
      </c>
      <c r="E62" s="75">
        <v>3000000</v>
      </c>
      <c r="F62" s="75">
        <v>2669613</v>
      </c>
      <c r="G62" s="64">
        <v>3000000</v>
      </c>
    </row>
    <row r="63" spans="1:7" ht="11.25">
      <c r="A63" s="13">
        <v>3613</v>
      </c>
      <c r="B63" s="13">
        <v>2132</v>
      </c>
      <c r="C63" s="100" t="s">
        <v>234</v>
      </c>
      <c r="D63" s="15">
        <v>450000</v>
      </c>
      <c r="E63" s="75">
        <v>450000</v>
      </c>
      <c r="F63" s="75">
        <v>168651</v>
      </c>
      <c r="G63" s="64">
        <v>450000</v>
      </c>
    </row>
    <row r="64" spans="1:7" ht="11.25">
      <c r="A64" s="13">
        <v>3613</v>
      </c>
      <c r="B64" s="13">
        <v>2132</v>
      </c>
      <c r="C64" s="100" t="s">
        <v>235</v>
      </c>
      <c r="D64" s="15">
        <v>735900</v>
      </c>
      <c r="E64" s="75">
        <v>735900</v>
      </c>
      <c r="F64" s="75">
        <v>561415</v>
      </c>
      <c r="G64" s="64">
        <v>748600</v>
      </c>
    </row>
    <row r="65" spans="1:7" ht="11.25">
      <c r="A65" s="13">
        <v>3613</v>
      </c>
      <c r="B65" s="13">
        <v>2322</v>
      </c>
      <c r="C65" s="100" t="s">
        <v>236</v>
      </c>
      <c r="D65" s="15">
        <v>0</v>
      </c>
      <c r="E65" s="75"/>
      <c r="F65" s="75">
        <v>16125</v>
      </c>
      <c r="G65" s="64"/>
    </row>
    <row r="66" spans="1:7" ht="11.25">
      <c r="A66" s="13">
        <v>3613</v>
      </c>
      <c r="B66" s="13">
        <v>2324</v>
      </c>
      <c r="C66" s="100" t="s">
        <v>325</v>
      </c>
      <c r="D66" s="15">
        <v>0</v>
      </c>
      <c r="E66" s="75"/>
      <c r="F66" s="75">
        <v>108223.26</v>
      </c>
      <c r="G66" s="64"/>
    </row>
    <row r="67" spans="1:7" ht="11.25">
      <c r="A67" s="13"/>
      <c r="B67" s="13"/>
      <c r="C67" s="100"/>
      <c r="D67" s="15"/>
      <c r="E67" s="75"/>
      <c r="F67" s="75"/>
      <c r="G67" s="64"/>
    </row>
    <row r="68" spans="1:7" ht="11.25">
      <c r="A68" s="13">
        <v>3631</v>
      </c>
      <c r="B68" s="13">
        <v>2322</v>
      </c>
      <c r="C68" s="100" t="s">
        <v>303</v>
      </c>
      <c r="D68" s="15">
        <v>0</v>
      </c>
      <c r="E68" s="75">
        <v>0</v>
      </c>
      <c r="F68" s="75">
        <v>968</v>
      </c>
      <c r="G68" s="64"/>
    </row>
    <row r="69" spans="1:7" ht="11.25">
      <c r="A69" s="13">
        <v>3631</v>
      </c>
      <c r="B69" s="13">
        <v>2324</v>
      </c>
      <c r="C69" s="100" t="s">
        <v>411</v>
      </c>
      <c r="D69" s="15">
        <v>0</v>
      </c>
      <c r="E69" s="75">
        <v>0</v>
      </c>
      <c r="F69" s="75">
        <v>3795</v>
      </c>
      <c r="G69" s="64"/>
    </row>
    <row r="70" spans="1:7" ht="11.25">
      <c r="A70" s="13">
        <v>3632</v>
      </c>
      <c r="B70" s="13">
        <v>2111</v>
      </c>
      <c r="C70" s="100" t="s">
        <v>237</v>
      </c>
      <c r="D70" s="15">
        <v>60000</v>
      </c>
      <c r="E70" s="75">
        <v>60000</v>
      </c>
      <c r="F70" s="75">
        <v>36035</v>
      </c>
      <c r="G70" s="64">
        <v>60000</v>
      </c>
    </row>
    <row r="71" spans="1:7" ht="11.25">
      <c r="A71" s="13">
        <v>3639</v>
      </c>
      <c r="B71" s="14">
        <v>2119</v>
      </c>
      <c r="C71" s="100" t="s">
        <v>238</v>
      </c>
      <c r="D71" s="15">
        <v>50000</v>
      </c>
      <c r="E71" s="75">
        <v>50000</v>
      </c>
      <c r="F71" s="75">
        <v>232891</v>
      </c>
      <c r="G71" s="64">
        <v>30000</v>
      </c>
    </row>
    <row r="72" spans="1:7" ht="11.25">
      <c r="A72" s="13"/>
      <c r="B72" s="14"/>
      <c r="C72" s="100" t="s">
        <v>510</v>
      </c>
      <c r="D72" s="15"/>
      <c r="E72" s="75"/>
      <c r="F72" s="75"/>
      <c r="G72" s="64">
        <v>3000000</v>
      </c>
    </row>
    <row r="73" spans="1:7" ht="11.25">
      <c r="A73" s="13">
        <v>3639</v>
      </c>
      <c r="B73" s="13">
        <v>2131</v>
      </c>
      <c r="C73" s="100" t="s">
        <v>239</v>
      </c>
      <c r="D73" s="15">
        <v>300000</v>
      </c>
      <c r="E73" s="75">
        <v>300000</v>
      </c>
      <c r="F73" s="75">
        <v>145674.89</v>
      </c>
      <c r="G73" s="64">
        <v>300000</v>
      </c>
    </row>
    <row r="74" spans="1:7" ht="11.25">
      <c r="A74" s="13">
        <v>3639</v>
      </c>
      <c r="B74" s="13">
        <v>2132</v>
      </c>
      <c r="C74" s="100" t="s">
        <v>277</v>
      </c>
      <c r="D74" s="15">
        <v>45700</v>
      </c>
      <c r="E74" s="75">
        <v>45700</v>
      </c>
      <c r="F74" s="75">
        <v>56982.53</v>
      </c>
      <c r="G74" s="64">
        <v>57000</v>
      </c>
    </row>
    <row r="75" spans="1:7" ht="11.25">
      <c r="A75" s="13">
        <v>3639</v>
      </c>
      <c r="B75" s="13">
        <v>2324</v>
      </c>
      <c r="C75" s="100" t="s">
        <v>326</v>
      </c>
      <c r="D75" s="15">
        <v>5000</v>
      </c>
      <c r="E75" s="75">
        <v>5000</v>
      </c>
      <c r="F75" s="75">
        <v>10283</v>
      </c>
      <c r="G75" s="64">
        <v>10000</v>
      </c>
    </row>
    <row r="76" spans="1:7" ht="11.25">
      <c r="A76" s="13"/>
      <c r="B76" s="13"/>
      <c r="C76" s="100"/>
      <c r="D76" s="15"/>
      <c r="E76" s="75"/>
      <c r="F76" s="75"/>
      <c r="G76" s="64"/>
    </row>
    <row r="77" spans="1:7" ht="11.25">
      <c r="A77" s="13">
        <v>3725</v>
      </c>
      <c r="B77" s="13">
        <v>2324</v>
      </c>
      <c r="C77" s="100" t="s">
        <v>240</v>
      </c>
      <c r="D77" s="15">
        <v>800000</v>
      </c>
      <c r="E77" s="75">
        <v>800000</v>
      </c>
      <c r="F77" s="75">
        <v>859539.4</v>
      </c>
      <c r="G77" s="64">
        <v>800000</v>
      </c>
    </row>
    <row r="78" spans="1:7" ht="11.25">
      <c r="A78" s="13">
        <v>3745</v>
      </c>
      <c r="B78" s="13">
        <v>2322</v>
      </c>
      <c r="C78" s="100" t="s">
        <v>477</v>
      </c>
      <c r="D78" s="15"/>
      <c r="E78" s="75"/>
      <c r="F78" s="75">
        <v>43884</v>
      </c>
      <c r="G78" s="64"/>
    </row>
    <row r="79" spans="1:7" ht="11.25">
      <c r="A79" s="13">
        <v>3745</v>
      </c>
      <c r="B79" s="13">
        <v>2324</v>
      </c>
      <c r="C79" s="100" t="s">
        <v>412</v>
      </c>
      <c r="D79" s="15">
        <v>0</v>
      </c>
      <c r="E79" s="75">
        <v>41000</v>
      </c>
      <c r="F79" s="75">
        <v>41134</v>
      </c>
      <c r="G79" s="64"/>
    </row>
    <row r="80" spans="1:7" ht="11.25">
      <c r="A80" s="13">
        <v>3745</v>
      </c>
      <c r="B80" s="13">
        <v>2329</v>
      </c>
      <c r="C80" s="100" t="s">
        <v>476</v>
      </c>
      <c r="D80" s="15">
        <v>0</v>
      </c>
      <c r="E80" s="75">
        <v>37560</v>
      </c>
      <c r="F80" s="75">
        <v>37560</v>
      </c>
      <c r="G80" s="64"/>
    </row>
    <row r="81" spans="1:7" ht="11.25">
      <c r="A81" s="13">
        <v>3729</v>
      </c>
      <c r="B81" s="13">
        <v>2212</v>
      </c>
      <c r="C81" s="100" t="s">
        <v>278</v>
      </c>
      <c r="D81" s="15"/>
      <c r="E81" s="75">
        <v>0</v>
      </c>
      <c r="F81" s="75"/>
      <c r="G81" s="64"/>
    </row>
    <row r="82" spans="1:7" ht="11.25">
      <c r="A82" s="13">
        <v>3769</v>
      </c>
      <c r="B82" s="13">
        <v>2212</v>
      </c>
      <c r="C82" s="100" t="s">
        <v>241</v>
      </c>
      <c r="D82" s="15">
        <v>0</v>
      </c>
      <c r="E82" s="75">
        <v>0</v>
      </c>
      <c r="F82" s="75">
        <v>1000</v>
      </c>
      <c r="G82" s="64"/>
    </row>
    <row r="83" spans="1:7" ht="11.25">
      <c r="A83" s="13"/>
      <c r="B83" s="13"/>
      <c r="C83" s="100"/>
      <c r="D83" s="15"/>
      <c r="E83" s="75"/>
      <c r="F83" s="75"/>
      <c r="G83" s="64"/>
    </row>
    <row r="84" spans="1:7" ht="11.25">
      <c r="A84" s="13">
        <v>4350</v>
      </c>
      <c r="B84" s="13">
        <v>2122</v>
      </c>
      <c r="C84" s="100" t="s">
        <v>272</v>
      </c>
      <c r="D84" s="15">
        <v>130992</v>
      </c>
      <c r="E84" s="75">
        <v>130992</v>
      </c>
      <c r="F84" s="75">
        <v>118782</v>
      </c>
      <c r="G84" s="64">
        <v>130992</v>
      </c>
    </row>
    <row r="85" spans="1:7" ht="11.25">
      <c r="A85" s="13"/>
      <c r="B85" s="13"/>
      <c r="C85" s="100"/>
      <c r="D85" s="15"/>
      <c r="E85" s="75"/>
      <c r="F85" s="75"/>
      <c r="G85" s="64"/>
    </row>
    <row r="86" spans="1:7" ht="11.25">
      <c r="A86" s="13">
        <v>5311</v>
      </c>
      <c r="B86" s="13">
        <v>2212</v>
      </c>
      <c r="C86" s="100" t="s">
        <v>327</v>
      </c>
      <c r="D86" s="15">
        <v>10000</v>
      </c>
      <c r="E86" s="75">
        <v>10000</v>
      </c>
      <c r="F86" s="75"/>
      <c r="G86" s="64">
        <v>5000</v>
      </c>
    </row>
    <row r="87" spans="1:7" ht="11.25">
      <c r="A87" s="13"/>
      <c r="B87" s="13"/>
      <c r="C87" s="100"/>
      <c r="D87" s="15"/>
      <c r="E87" s="75"/>
      <c r="F87" s="75"/>
      <c r="G87" s="64"/>
    </row>
    <row r="88" spans="1:7" ht="11.25">
      <c r="A88" s="13">
        <v>6171</v>
      </c>
      <c r="B88" s="13">
        <v>2111</v>
      </c>
      <c r="C88" s="100" t="s">
        <v>242</v>
      </c>
      <c r="D88" s="15">
        <v>2000</v>
      </c>
      <c r="E88" s="75">
        <v>2000</v>
      </c>
      <c r="F88" s="75">
        <v>1440</v>
      </c>
      <c r="G88" s="64">
        <v>2000</v>
      </c>
    </row>
    <row r="89" spans="1:7" ht="11.25">
      <c r="A89" s="13">
        <v>6171</v>
      </c>
      <c r="B89" s="13">
        <v>2212</v>
      </c>
      <c r="C89" s="100" t="s">
        <v>243</v>
      </c>
      <c r="D89" s="15">
        <v>0</v>
      </c>
      <c r="E89" s="75">
        <v>0</v>
      </c>
      <c r="F89" s="75"/>
      <c r="G89" s="64"/>
    </row>
    <row r="90" spans="1:7" ht="11.25">
      <c r="A90" s="13">
        <v>6171</v>
      </c>
      <c r="B90" s="13">
        <v>2322</v>
      </c>
      <c r="C90" s="100" t="s">
        <v>413</v>
      </c>
      <c r="D90" s="15">
        <v>0</v>
      </c>
      <c r="E90" s="75">
        <v>15900</v>
      </c>
      <c r="F90" s="75">
        <v>15984</v>
      </c>
      <c r="G90" s="64"/>
    </row>
    <row r="91" spans="1:7" ht="11.25">
      <c r="A91" s="13">
        <v>6171</v>
      </c>
      <c r="B91" s="13">
        <v>2324</v>
      </c>
      <c r="C91" s="100" t="s">
        <v>244</v>
      </c>
      <c r="D91" s="15">
        <v>50000</v>
      </c>
      <c r="E91" s="75">
        <v>50000</v>
      </c>
      <c r="F91" s="75">
        <v>38774</v>
      </c>
      <c r="G91" s="64">
        <v>50000</v>
      </c>
    </row>
    <row r="92" spans="1:7" ht="11.25">
      <c r="A92" s="13">
        <v>6171</v>
      </c>
      <c r="B92" s="13">
        <v>2329</v>
      </c>
      <c r="C92" s="100" t="s">
        <v>245</v>
      </c>
      <c r="D92" s="15">
        <v>1000</v>
      </c>
      <c r="E92" s="75">
        <v>1000</v>
      </c>
      <c r="F92" s="75">
        <v>5000</v>
      </c>
      <c r="G92" s="64">
        <v>2000</v>
      </c>
    </row>
    <row r="93" spans="1:7" ht="11.25">
      <c r="A93" s="13"/>
      <c r="B93" s="13"/>
      <c r="C93" s="100"/>
      <c r="D93" s="15"/>
      <c r="E93" s="75"/>
      <c r="F93" s="75"/>
      <c r="G93" s="64"/>
    </row>
    <row r="94" spans="1:7" ht="11.25">
      <c r="A94" s="13">
        <v>6310</v>
      </c>
      <c r="B94" s="13">
        <v>2141</v>
      </c>
      <c r="C94" s="100" t="s">
        <v>246</v>
      </c>
      <c r="D94" s="15">
        <v>2000</v>
      </c>
      <c r="E94" s="75">
        <v>2000</v>
      </c>
      <c r="F94" s="75">
        <v>918.65</v>
      </c>
      <c r="G94" s="64">
        <v>1500</v>
      </c>
    </row>
    <row r="95" spans="1:7" ht="11.25">
      <c r="A95" s="13">
        <v>6320</v>
      </c>
      <c r="B95" s="13">
        <v>2324</v>
      </c>
      <c r="C95" s="100" t="s">
        <v>328</v>
      </c>
      <c r="D95" s="15">
        <v>37000</v>
      </c>
      <c r="E95" s="75">
        <v>37000</v>
      </c>
      <c r="F95" s="75">
        <v>37142</v>
      </c>
      <c r="G95" s="64">
        <v>37000</v>
      </c>
    </row>
    <row r="96" spans="1:7" ht="11.25">
      <c r="A96" s="13">
        <v>6399</v>
      </c>
      <c r="B96" s="13">
        <v>2328</v>
      </c>
      <c r="C96" s="100" t="s">
        <v>304</v>
      </c>
      <c r="D96" s="15">
        <v>0</v>
      </c>
      <c r="E96" s="75">
        <v>0</v>
      </c>
      <c r="F96" s="75"/>
      <c r="G96" s="64"/>
    </row>
    <row r="97" spans="1:7" ht="11.25">
      <c r="A97" s="13"/>
      <c r="B97" s="13"/>
      <c r="C97" s="100"/>
      <c r="D97" s="15"/>
      <c r="E97" s="75"/>
      <c r="F97" s="75"/>
      <c r="G97" s="64"/>
    </row>
    <row r="98" spans="1:7" ht="11.25">
      <c r="A98" s="13">
        <v>6402</v>
      </c>
      <c r="B98" s="13">
        <v>2229</v>
      </c>
      <c r="C98" s="100" t="s">
        <v>329</v>
      </c>
      <c r="D98" s="15">
        <v>0</v>
      </c>
      <c r="E98" s="75">
        <v>76513.5</v>
      </c>
      <c r="F98" s="75">
        <v>76513.5</v>
      </c>
      <c r="G98" s="64"/>
    </row>
    <row r="99" spans="1:7" ht="11.25">
      <c r="A99" s="13">
        <v>6402</v>
      </c>
      <c r="B99" s="13">
        <v>2229</v>
      </c>
      <c r="C99" s="100" t="s">
        <v>330</v>
      </c>
      <c r="D99" s="15">
        <v>0</v>
      </c>
      <c r="E99" s="75">
        <v>56837.55</v>
      </c>
      <c r="F99" s="75">
        <v>56837.55</v>
      </c>
      <c r="G99" s="64"/>
    </row>
    <row r="100" spans="1:7" ht="11.25">
      <c r="A100" s="13">
        <v>6402</v>
      </c>
      <c r="B100" s="13">
        <v>2229</v>
      </c>
      <c r="C100" s="100" t="s">
        <v>331</v>
      </c>
      <c r="D100" s="15">
        <v>0</v>
      </c>
      <c r="E100" s="75">
        <v>15715</v>
      </c>
      <c r="F100" s="75">
        <v>15715</v>
      </c>
      <c r="G100" s="64"/>
    </row>
    <row r="101" spans="1:7" ht="11.25">
      <c r="A101" s="13">
        <v>6402</v>
      </c>
      <c r="B101" s="13">
        <v>2229</v>
      </c>
      <c r="C101" s="100" t="s">
        <v>332</v>
      </c>
      <c r="D101" s="15">
        <v>0</v>
      </c>
      <c r="E101" s="75">
        <v>56348.25</v>
      </c>
      <c r="F101" s="75">
        <v>56348.25</v>
      </c>
      <c r="G101" s="64"/>
    </row>
    <row r="102" spans="1:7" ht="11.25">
      <c r="A102" s="13">
        <v>6402</v>
      </c>
      <c r="B102" s="13">
        <v>2229</v>
      </c>
      <c r="C102" s="100" t="s">
        <v>414</v>
      </c>
      <c r="D102" s="15">
        <v>0</v>
      </c>
      <c r="E102" s="75">
        <v>44369.85</v>
      </c>
      <c r="F102" s="75">
        <v>44369.85</v>
      </c>
      <c r="G102" s="64"/>
    </row>
    <row r="103" spans="1:7" ht="11.25">
      <c r="A103" s="13"/>
      <c r="B103" s="13"/>
      <c r="C103" s="13"/>
      <c r="D103" s="15"/>
      <c r="E103" s="75"/>
      <c r="F103" s="75"/>
      <c r="G103" s="64"/>
    </row>
    <row r="104" spans="1:7" ht="11.25">
      <c r="A104" s="11" t="s">
        <v>9</v>
      </c>
      <c r="B104" s="4"/>
      <c r="C104" s="103"/>
      <c r="D104" s="32">
        <f>SUM(D105:D124)</f>
        <v>61635500</v>
      </c>
      <c r="E104" s="32">
        <f>SUM(E105:E124)</f>
        <v>61065500</v>
      </c>
      <c r="F104" s="33">
        <f>SUM(F105:F124)</f>
        <v>42729246</v>
      </c>
      <c r="G104" s="79">
        <f>SUM(G105:G124)</f>
        <v>38280000</v>
      </c>
    </row>
    <row r="105" spans="1:7" ht="11.25">
      <c r="A105" s="11"/>
      <c r="B105" s="4"/>
      <c r="C105" s="103"/>
      <c r="D105" s="32"/>
      <c r="E105" s="32"/>
      <c r="F105" s="33"/>
      <c r="G105" s="79"/>
    </row>
    <row r="106" spans="1:8" ht="11.25">
      <c r="A106" s="4">
        <v>2212</v>
      </c>
      <c r="B106" s="4">
        <v>3114</v>
      </c>
      <c r="C106" s="103" t="s">
        <v>415</v>
      </c>
      <c r="D106" s="37">
        <v>0</v>
      </c>
      <c r="E106" s="37">
        <v>3180000</v>
      </c>
      <c r="F106" s="33"/>
      <c r="G106" s="64">
        <v>3180000</v>
      </c>
      <c r="H106" s="1" t="s">
        <v>502</v>
      </c>
    </row>
    <row r="107" spans="1:7" ht="11.25">
      <c r="A107" s="11"/>
      <c r="B107" s="4"/>
      <c r="C107" s="103"/>
      <c r="D107" s="32"/>
      <c r="E107" s="32"/>
      <c r="F107" s="33"/>
      <c r="G107" s="79"/>
    </row>
    <row r="108" spans="1:7" ht="11.25">
      <c r="A108" s="4">
        <v>2310</v>
      </c>
      <c r="B108" s="4">
        <v>3122</v>
      </c>
      <c r="C108" s="103" t="s">
        <v>387</v>
      </c>
      <c r="D108" s="37">
        <v>455500</v>
      </c>
      <c r="E108" s="37">
        <v>455500</v>
      </c>
      <c r="F108" s="30">
        <v>273116</v>
      </c>
      <c r="G108" s="64">
        <v>0</v>
      </c>
    </row>
    <row r="109" spans="1:7" ht="11.25">
      <c r="A109" s="4">
        <v>2321</v>
      </c>
      <c r="B109" s="4">
        <v>3122</v>
      </c>
      <c r="C109" s="103" t="s">
        <v>416</v>
      </c>
      <c r="D109" s="32"/>
      <c r="E109" s="32"/>
      <c r="F109" s="30">
        <v>2000</v>
      </c>
      <c r="G109" s="64">
        <v>0</v>
      </c>
    </row>
    <row r="110" spans="1:7" ht="11.25">
      <c r="A110" s="11"/>
      <c r="B110" s="4"/>
      <c r="C110" s="103"/>
      <c r="D110" s="32"/>
      <c r="E110" s="32"/>
      <c r="F110" s="33"/>
      <c r="G110" s="79"/>
    </row>
    <row r="111" spans="1:7" ht="11.25">
      <c r="A111" s="13">
        <v>3612</v>
      </c>
      <c r="B111" s="13">
        <v>3112</v>
      </c>
      <c r="C111" s="100" t="s">
        <v>273</v>
      </c>
      <c r="D111" s="15">
        <v>26500000</v>
      </c>
      <c r="E111" s="75">
        <v>29500000</v>
      </c>
      <c r="F111" s="75">
        <v>26926530</v>
      </c>
      <c r="G111" s="64">
        <v>20000000</v>
      </c>
    </row>
    <row r="112" spans="1:8" ht="11.25">
      <c r="A112" s="13">
        <v>3613</v>
      </c>
      <c r="B112" s="13">
        <v>3112</v>
      </c>
      <c r="C112" s="100" t="s">
        <v>333</v>
      </c>
      <c r="D112" s="15">
        <v>6000000</v>
      </c>
      <c r="E112" s="75">
        <v>0</v>
      </c>
      <c r="F112" s="75">
        <v>0</v>
      </c>
      <c r="G112" s="64">
        <v>6000000</v>
      </c>
      <c r="H112" s="1" t="s">
        <v>378</v>
      </c>
    </row>
    <row r="113" spans="1:7" ht="11.25">
      <c r="A113" s="13"/>
      <c r="B113" s="13"/>
      <c r="C113" s="100"/>
      <c r="D113" s="15"/>
      <c r="E113" s="75"/>
      <c r="F113" s="75"/>
      <c r="G113" s="64"/>
    </row>
    <row r="114" spans="1:7" ht="11.25">
      <c r="A114" s="13">
        <v>3633</v>
      </c>
      <c r="B114" s="13">
        <v>3113</v>
      </c>
      <c r="C114" s="100" t="s">
        <v>511</v>
      </c>
      <c r="D114" s="15"/>
      <c r="E114" s="75"/>
      <c r="F114" s="75"/>
      <c r="G114" s="64">
        <v>4000000</v>
      </c>
    </row>
    <row r="115" spans="1:7" ht="11.25">
      <c r="A115" s="13">
        <v>3639</v>
      </c>
      <c r="B115" s="13">
        <v>3111</v>
      </c>
      <c r="C115" s="100" t="s">
        <v>395</v>
      </c>
      <c r="D115" s="15">
        <v>3000000</v>
      </c>
      <c r="E115" s="75">
        <v>3000000</v>
      </c>
      <c r="F115" s="75">
        <v>2952130</v>
      </c>
      <c r="G115" s="64"/>
    </row>
    <row r="116" spans="1:7" ht="11.25">
      <c r="A116" s="13">
        <v>3639</v>
      </c>
      <c r="B116" s="13">
        <v>3111</v>
      </c>
      <c r="C116" s="100" t="s">
        <v>247</v>
      </c>
      <c r="D116" s="15">
        <v>21500000</v>
      </c>
      <c r="E116" s="75">
        <v>21500000</v>
      </c>
      <c r="F116" s="75">
        <v>9879920</v>
      </c>
      <c r="G116" s="64">
        <v>4000000</v>
      </c>
    </row>
    <row r="117" spans="1:7" ht="11.25">
      <c r="A117" s="13">
        <v>3639</v>
      </c>
      <c r="B117" s="13">
        <v>3122</v>
      </c>
      <c r="C117" s="100" t="s">
        <v>417</v>
      </c>
      <c r="D117" s="15"/>
      <c r="E117" s="75"/>
      <c r="F117" s="75"/>
      <c r="G117" s="64"/>
    </row>
    <row r="118" spans="1:7" ht="11.25">
      <c r="A118" s="13">
        <v>3639</v>
      </c>
      <c r="B118" s="13">
        <v>3122</v>
      </c>
      <c r="C118" s="100" t="s">
        <v>391</v>
      </c>
      <c r="D118" s="15">
        <v>1500000</v>
      </c>
      <c r="E118" s="75">
        <v>750000</v>
      </c>
      <c r="F118" s="75"/>
      <c r="G118" s="64">
        <v>750000</v>
      </c>
    </row>
    <row r="119" spans="1:7" ht="11.25">
      <c r="A119" s="13">
        <v>3639</v>
      </c>
      <c r="B119" s="13">
        <v>3122</v>
      </c>
      <c r="C119" s="100" t="s">
        <v>469</v>
      </c>
      <c r="D119" s="15"/>
      <c r="E119" s="75"/>
      <c r="F119" s="75"/>
      <c r="G119" s="64"/>
    </row>
    <row r="120" spans="1:7" ht="11.25">
      <c r="A120" s="13">
        <v>3639</v>
      </c>
      <c r="B120" s="13">
        <v>3122</v>
      </c>
      <c r="C120" s="100" t="s">
        <v>501</v>
      </c>
      <c r="D120" s="15"/>
      <c r="E120" s="75"/>
      <c r="F120" s="75"/>
      <c r="G120" s="64">
        <v>300000</v>
      </c>
    </row>
    <row r="121" spans="1:7" ht="11.25">
      <c r="A121" s="13"/>
      <c r="B121" s="13"/>
      <c r="C121" s="100"/>
      <c r="D121" s="15"/>
      <c r="E121" s="75"/>
      <c r="F121" s="75"/>
      <c r="G121" s="64"/>
    </row>
    <row r="122" spans="1:7" ht="11.25">
      <c r="A122" s="13">
        <v>5512</v>
      </c>
      <c r="B122" s="13">
        <v>3113</v>
      </c>
      <c r="C122" s="100" t="s">
        <v>478</v>
      </c>
      <c r="D122" s="15">
        <v>2680000</v>
      </c>
      <c r="E122" s="75">
        <v>2680000</v>
      </c>
      <c r="F122" s="75">
        <v>2695550</v>
      </c>
      <c r="G122" s="64"/>
    </row>
    <row r="123" spans="1:7" ht="11.25">
      <c r="A123" s="13">
        <v>5512</v>
      </c>
      <c r="B123" s="13">
        <v>3122</v>
      </c>
      <c r="C123" s="100" t="s">
        <v>536</v>
      </c>
      <c r="D123" s="15"/>
      <c r="E123" s="75"/>
      <c r="F123" s="75"/>
      <c r="G123" s="64">
        <v>50000</v>
      </c>
    </row>
    <row r="124" spans="1:7" ht="11.25">
      <c r="A124" s="13"/>
      <c r="B124" s="13"/>
      <c r="C124" s="100"/>
      <c r="D124" s="15"/>
      <c r="E124" s="75"/>
      <c r="F124" s="75"/>
      <c r="G124" s="64"/>
    </row>
    <row r="125" spans="1:7" ht="11.25">
      <c r="A125" s="11" t="s">
        <v>13</v>
      </c>
      <c r="B125" s="11"/>
      <c r="C125" s="102"/>
      <c r="D125" s="32">
        <f>SUM(D126:D179)</f>
        <v>4687400</v>
      </c>
      <c r="E125" s="32">
        <f>SUM(E126:E179)</f>
        <v>19586685.44</v>
      </c>
      <c r="F125" s="33">
        <f>SUM(F126:F179)</f>
        <v>16968470.560000002</v>
      </c>
      <c r="G125" s="79">
        <f>SUM(G127:G179)</f>
        <v>44215822.900000006</v>
      </c>
    </row>
    <row r="126" spans="1:7" ht="11.25">
      <c r="A126" s="11"/>
      <c r="B126" s="11"/>
      <c r="C126" s="102"/>
      <c r="D126" s="32"/>
      <c r="E126" s="32"/>
      <c r="F126" s="33"/>
      <c r="G126" s="79"/>
    </row>
    <row r="127" spans="1:7" ht="11.25">
      <c r="A127" s="97"/>
      <c r="B127" s="14"/>
      <c r="C127" s="100" t="s">
        <v>248</v>
      </c>
      <c r="D127" s="88"/>
      <c r="E127" s="32"/>
      <c r="F127" s="33"/>
      <c r="G127" s="79"/>
    </row>
    <row r="128" spans="1:7" ht="11.25">
      <c r="A128" s="97"/>
      <c r="B128" s="14">
        <v>4111</v>
      </c>
      <c r="C128" s="100" t="s">
        <v>418</v>
      </c>
      <c r="D128" s="15">
        <v>0</v>
      </c>
      <c r="E128" s="75">
        <v>0</v>
      </c>
      <c r="F128" s="75">
        <v>299000</v>
      </c>
      <c r="G128" s="79"/>
    </row>
    <row r="129" spans="1:7" ht="11.25">
      <c r="A129" s="97"/>
      <c r="B129" s="14"/>
      <c r="C129" s="100" t="s">
        <v>375</v>
      </c>
      <c r="D129" s="15">
        <v>0</v>
      </c>
      <c r="E129" s="75">
        <v>1249438.56</v>
      </c>
      <c r="F129" s="75">
        <v>1249438.56</v>
      </c>
      <c r="G129" s="79"/>
    </row>
    <row r="130" spans="1:7" ht="11.25">
      <c r="A130" s="13"/>
      <c r="B130" s="13"/>
      <c r="C130" s="100"/>
      <c r="D130" s="15"/>
      <c r="E130" s="75"/>
      <c r="F130" s="75"/>
      <c r="G130" s="79"/>
    </row>
    <row r="131" spans="1:7" ht="11.25">
      <c r="A131" s="13"/>
      <c r="B131" s="13">
        <v>4112</v>
      </c>
      <c r="C131" s="100" t="s">
        <v>249</v>
      </c>
      <c r="D131" s="15">
        <v>4587400</v>
      </c>
      <c r="E131" s="75">
        <v>4587400</v>
      </c>
      <c r="F131" s="75">
        <v>3440700</v>
      </c>
      <c r="G131" s="64">
        <v>4587400</v>
      </c>
    </row>
    <row r="132" spans="1:7" ht="11.25">
      <c r="A132" s="13"/>
      <c r="B132" s="13"/>
      <c r="C132" s="100"/>
      <c r="D132" s="15"/>
      <c r="E132" s="75"/>
      <c r="F132" s="75"/>
      <c r="G132" s="64"/>
    </row>
    <row r="133" spans="1:7" ht="11.25">
      <c r="A133" s="13"/>
      <c r="B133" s="13"/>
      <c r="C133" s="104" t="s">
        <v>184</v>
      </c>
      <c r="D133" s="15"/>
      <c r="E133" s="75"/>
      <c r="F133" s="75"/>
      <c r="G133" s="64"/>
    </row>
    <row r="134" spans="1:7" ht="11.25">
      <c r="A134" s="13"/>
      <c r="B134" s="68">
        <v>4116</v>
      </c>
      <c r="C134" s="101" t="s">
        <v>425</v>
      </c>
      <c r="D134" s="15"/>
      <c r="E134" s="75"/>
      <c r="F134" s="75"/>
      <c r="G134" s="64">
        <v>136039.2</v>
      </c>
    </row>
    <row r="135" spans="1:7" ht="11.25">
      <c r="A135" s="13"/>
      <c r="B135" s="68">
        <v>4116</v>
      </c>
      <c r="C135" s="101" t="s">
        <v>426</v>
      </c>
      <c r="D135" s="15"/>
      <c r="E135" s="75"/>
      <c r="F135" s="75"/>
      <c r="G135" s="64">
        <v>2312666.4</v>
      </c>
    </row>
    <row r="136" spans="1:7" ht="11.25">
      <c r="A136" s="13"/>
      <c r="B136" s="68">
        <v>4116</v>
      </c>
      <c r="C136" s="105" t="s">
        <v>334</v>
      </c>
      <c r="D136" s="15">
        <v>0</v>
      </c>
      <c r="E136" s="75">
        <v>383097</v>
      </c>
      <c r="F136" s="75">
        <v>383097</v>
      </c>
      <c r="G136" s="64"/>
    </row>
    <row r="137" spans="1:7" ht="11.25">
      <c r="A137" s="13"/>
      <c r="B137" s="68">
        <v>4116</v>
      </c>
      <c r="C137" s="101" t="s">
        <v>279</v>
      </c>
      <c r="D137" s="15">
        <v>0</v>
      </c>
      <c r="E137" s="75">
        <v>0</v>
      </c>
      <c r="F137" s="75">
        <v>345024</v>
      </c>
      <c r="G137" s="64"/>
    </row>
    <row r="138" spans="1:7" ht="11.25">
      <c r="A138" s="13"/>
      <c r="B138" s="68">
        <v>4116</v>
      </c>
      <c r="C138" s="101" t="s">
        <v>335</v>
      </c>
      <c r="D138" s="15">
        <v>0</v>
      </c>
      <c r="E138" s="75">
        <v>0</v>
      </c>
      <c r="F138" s="75"/>
      <c r="G138" s="64"/>
    </row>
    <row r="139" spans="1:7" ht="11.25">
      <c r="A139" s="13"/>
      <c r="B139" s="68">
        <v>4116</v>
      </c>
      <c r="C139" s="101" t="s">
        <v>280</v>
      </c>
      <c r="D139" s="15">
        <v>0</v>
      </c>
      <c r="E139" s="75">
        <v>262696</v>
      </c>
      <c r="F139" s="75">
        <v>262696</v>
      </c>
      <c r="G139" s="64"/>
    </row>
    <row r="140" spans="1:7" ht="11.25">
      <c r="A140" s="13"/>
      <c r="B140" s="68">
        <v>4116</v>
      </c>
      <c r="C140" s="105" t="s">
        <v>262</v>
      </c>
      <c r="D140" s="15">
        <v>0</v>
      </c>
      <c r="E140" s="75">
        <v>142857</v>
      </c>
      <c r="F140" s="75">
        <v>142857</v>
      </c>
      <c r="G140" s="64"/>
    </row>
    <row r="141" spans="1:7" ht="11.25">
      <c r="A141" s="13"/>
      <c r="B141" s="68">
        <v>4116</v>
      </c>
      <c r="C141" s="105" t="s">
        <v>419</v>
      </c>
      <c r="D141" s="15">
        <v>0</v>
      </c>
      <c r="E141" s="75">
        <v>10035</v>
      </c>
      <c r="F141" s="75">
        <v>10035</v>
      </c>
      <c r="G141" s="64"/>
    </row>
    <row r="142" spans="1:7" ht="11.25">
      <c r="A142" s="13"/>
      <c r="B142" s="68">
        <v>4116</v>
      </c>
      <c r="C142" s="105" t="s">
        <v>336</v>
      </c>
      <c r="D142" s="15">
        <v>0</v>
      </c>
      <c r="E142" s="75">
        <v>0</v>
      </c>
      <c r="F142" s="75"/>
      <c r="G142" s="64"/>
    </row>
    <row r="143" spans="1:7" ht="11.25">
      <c r="A143" s="13"/>
      <c r="B143" s="68">
        <v>4116</v>
      </c>
      <c r="C143" s="105" t="s">
        <v>420</v>
      </c>
      <c r="D143" s="15">
        <v>0</v>
      </c>
      <c r="E143" s="75">
        <v>175278</v>
      </c>
      <c r="F143" s="75">
        <v>175278</v>
      </c>
      <c r="G143" s="64"/>
    </row>
    <row r="144" spans="1:7" ht="11.25">
      <c r="A144" s="13"/>
      <c r="B144" s="68">
        <v>4116</v>
      </c>
      <c r="C144" s="105" t="s">
        <v>377</v>
      </c>
      <c r="D144" s="15">
        <v>0</v>
      </c>
      <c r="E144" s="75">
        <v>819172</v>
      </c>
      <c r="F144" s="75">
        <v>819172</v>
      </c>
      <c r="G144" s="64"/>
    </row>
    <row r="145" spans="1:7" ht="11.25">
      <c r="A145" s="13"/>
      <c r="B145" s="68">
        <v>4116</v>
      </c>
      <c r="C145" s="105" t="s">
        <v>421</v>
      </c>
      <c r="D145" s="15">
        <v>0</v>
      </c>
      <c r="E145" s="75">
        <v>136781</v>
      </c>
      <c r="F145" s="75">
        <v>136781</v>
      </c>
      <c r="G145" s="64"/>
    </row>
    <row r="146" spans="1:7" ht="11.25">
      <c r="A146" s="13"/>
      <c r="B146" s="68"/>
      <c r="C146" s="105"/>
      <c r="D146" s="15"/>
      <c r="E146" s="75"/>
      <c r="F146" s="75"/>
      <c r="G146" s="64"/>
    </row>
    <row r="147" spans="1:7" ht="11.25">
      <c r="A147" s="13"/>
      <c r="B147" s="68">
        <v>4121</v>
      </c>
      <c r="C147" s="105" t="s">
        <v>337</v>
      </c>
      <c r="D147" s="15">
        <v>0</v>
      </c>
      <c r="E147" s="75">
        <v>0</v>
      </c>
      <c r="F147" s="75"/>
      <c r="G147" s="64"/>
    </row>
    <row r="148" spans="1:7" ht="11.25">
      <c r="A148" s="13"/>
      <c r="B148" s="68"/>
      <c r="C148" s="101"/>
      <c r="D148" s="15"/>
      <c r="E148" s="75"/>
      <c r="F148" s="75"/>
      <c r="G148" s="64"/>
    </row>
    <row r="149" spans="1:7" ht="11.25">
      <c r="A149" s="13"/>
      <c r="B149" s="68"/>
      <c r="C149" s="105" t="s">
        <v>281</v>
      </c>
      <c r="D149" s="15"/>
      <c r="E149" s="75"/>
      <c r="F149" s="75"/>
      <c r="G149" s="64"/>
    </row>
    <row r="150" spans="1:7" ht="11.25">
      <c r="A150" s="13"/>
      <c r="B150" s="68">
        <v>4122</v>
      </c>
      <c r="C150" s="105" t="s">
        <v>338</v>
      </c>
      <c r="D150" s="15">
        <v>0</v>
      </c>
      <c r="E150" s="75">
        <v>0</v>
      </c>
      <c r="F150" s="75"/>
      <c r="G150" s="64"/>
    </row>
    <row r="151" spans="1:7" ht="11.25">
      <c r="A151" s="13"/>
      <c r="B151" s="13">
        <v>4122</v>
      </c>
      <c r="C151" s="104" t="s">
        <v>282</v>
      </c>
      <c r="D151" s="15">
        <v>0</v>
      </c>
      <c r="E151" s="75">
        <v>479731</v>
      </c>
      <c r="F151" s="75">
        <v>479731</v>
      </c>
      <c r="G151" s="64"/>
    </row>
    <row r="152" spans="1:7" ht="11.25">
      <c r="A152" s="13"/>
      <c r="B152" s="13">
        <v>4122</v>
      </c>
      <c r="C152" s="104" t="s">
        <v>305</v>
      </c>
      <c r="D152" s="15">
        <v>0</v>
      </c>
      <c r="E152" s="75">
        <v>0</v>
      </c>
      <c r="F152" s="75"/>
      <c r="G152" s="64"/>
    </row>
    <row r="153" spans="1:7" ht="11.25">
      <c r="A153" s="13"/>
      <c r="B153" s="13">
        <v>4122</v>
      </c>
      <c r="C153" s="104" t="s">
        <v>306</v>
      </c>
      <c r="D153" s="15">
        <v>0</v>
      </c>
      <c r="E153" s="75">
        <v>0</v>
      </c>
      <c r="F153" s="75"/>
      <c r="G153" s="64"/>
    </row>
    <row r="154" spans="1:7" ht="11.25">
      <c r="A154" s="13"/>
      <c r="B154" s="13">
        <v>4122</v>
      </c>
      <c r="C154" s="104" t="s">
        <v>307</v>
      </c>
      <c r="D154" s="15">
        <v>0</v>
      </c>
      <c r="E154" s="75">
        <v>0</v>
      </c>
      <c r="F154" s="75"/>
      <c r="G154" s="64"/>
    </row>
    <row r="155" spans="1:7" ht="11.25">
      <c r="A155" s="13"/>
      <c r="B155" s="13">
        <v>4122</v>
      </c>
      <c r="C155" s="104" t="s">
        <v>308</v>
      </c>
      <c r="D155" s="15">
        <v>0</v>
      </c>
      <c r="E155" s="75">
        <v>0</v>
      </c>
      <c r="F155" s="75"/>
      <c r="G155" s="64"/>
    </row>
    <row r="156" spans="1:7" ht="11.25">
      <c r="A156" s="13"/>
      <c r="B156" s="13">
        <v>4122</v>
      </c>
      <c r="C156" s="104" t="s">
        <v>339</v>
      </c>
      <c r="D156" s="15">
        <v>0</v>
      </c>
      <c r="E156" s="75">
        <v>269661</v>
      </c>
      <c r="F156" s="75">
        <v>169661</v>
      </c>
      <c r="G156" s="64"/>
    </row>
    <row r="157" spans="1:7" ht="11.25">
      <c r="A157" s="13"/>
      <c r="B157" s="13">
        <v>4122</v>
      </c>
      <c r="C157" s="104" t="s">
        <v>126</v>
      </c>
      <c r="D157" s="15">
        <v>0</v>
      </c>
      <c r="E157" s="75">
        <v>622000</v>
      </c>
      <c r="F157" s="75">
        <v>622000</v>
      </c>
      <c r="G157" s="64"/>
    </row>
    <row r="158" spans="1:7" ht="11.25">
      <c r="A158" s="13"/>
      <c r="B158" s="13">
        <v>4122</v>
      </c>
      <c r="C158" s="104" t="s">
        <v>185</v>
      </c>
      <c r="D158" s="15">
        <v>0</v>
      </c>
      <c r="E158" s="75">
        <v>52000</v>
      </c>
      <c r="F158" s="75">
        <v>52000</v>
      </c>
      <c r="G158" s="64"/>
    </row>
    <row r="159" spans="1:7" ht="11.25">
      <c r="A159" s="13"/>
      <c r="B159" s="13">
        <v>4122</v>
      </c>
      <c r="C159" s="104" t="s">
        <v>127</v>
      </c>
      <c r="D159" s="15">
        <v>0</v>
      </c>
      <c r="E159" s="75">
        <v>3292000</v>
      </c>
      <c r="F159" s="75">
        <v>3292000</v>
      </c>
      <c r="G159" s="64"/>
    </row>
    <row r="160" spans="1:7" ht="11.25">
      <c r="A160" s="13"/>
      <c r="B160" s="13">
        <v>4122</v>
      </c>
      <c r="C160" s="104" t="s">
        <v>186</v>
      </c>
      <c r="D160" s="15">
        <v>0</v>
      </c>
      <c r="E160" s="75">
        <v>314000</v>
      </c>
      <c r="F160" s="75">
        <v>314000</v>
      </c>
      <c r="G160" s="64"/>
    </row>
    <row r="161" spans="1:7" ht="11.25">
      <c r="A161" s="13"/>
      <c r="B161" s="13">
        <v>4122</v>
      </c>
      <c r="C161" s="104" t="s">
        <v>479</v>
      </c>
      <c r="D161" s="15">
        <v>0</v>
      </c>
      <c r="E161" s="75">
        <v>20578</v>
      </c>
      <c r="F161" s="75"/>
      <c r="G161" s="64"/>
    </row>
    <row r="162" spans="1:7" ht="11.25">
      <c r="A162" s="13"/>
      <c r="B162" s="13"/>
      <c r="C162" s="104"/>
      <c r="D162" s="15"/>
      <c r="E162" s="75"/>
      <c r="F162" s="75"/>
      <c r="G162" s="64"/>
    </row>
    <row r="163" spans="1:7" ht="11.25">
      <c r="A163" s="13"/>
      <c r="B163" s="13"/>
      <c r="C163" s="104" t="s">
        <v>429</v>
      </c>
      <c r="D163" s="15"/>
      <c r="E163" s="75"/>
      <c r="F163" s="75"/>
      <c r="G163" s="64"/>
    </row>
    <row r="164" spans="1:7" ht="11.25">
      <c r="A164" s="13"/>
      <c r="B164" s="13">
        <v>4213</v>
      </c>
      <c r="C164" s="101" t="s">
        <v>428</v>
      </c>
      <c r="D164" s="15"/>
      <c r="E164" s="75"/>
      <c r="F164" s="75"/>
      <c r="G164" s="64">
        <v>1105798.4</v>
      </c>
    </row>
    <row r="165" spans="1:7" ht="11.25">
      <c r="A165" s="13"/>
      <c r="B165" s="68"/>
      <c r="C165" s="105"/>
      <c r="D165" s="15"/>
      <c r="E165" s="75"/>
      <c r="F165" s="75"/>
      <c r="G165" s="64"/>
    </row>
    <row r="166" spans="1:7" ht="11.25">
      <c r="A166" s="13"/>
      <c r="B166" s="68"/>
      <c r="C166" s="104" t="s">
        <v>187</v>
      </c>
      <c r="D166" s="15"/>
      <c r="E166" s="75"/>
      <c r="F166" s="75"/>
      <c r="G166" s="64"/>
    </row>
    <row r="167" spans="1:7" ht="11.25">
      <c r="A167" s="13"/>
      <c r="B167" s="68">
        <v>4216</v>
      </c>
      <c r="C167" s="101" t="s">
        <v>425</v>
      </c>
      <c r="D167" s="15"/>
      <c r="E167" s="75"/>
      <c r="F167" s="75"/>
      <c r="G167" s="64">
        <v>1948003.05</v>
      </c>
    </row>
    <row r="168" spans="1:7" ht="11.25">
      <c r="A168" s="13"/>
      <c r="B168" s="68">
        <v>4216</v>
      </c>
      <c r="C168" s="101" t="s">
        <v>426</v>
      </c>
      <c r="D168" s="15"/>
      <c r="E168" s="75"/>
      <c r="F168" s="75"/>
      <c r="G168" s="64">
        <v>33116051.85</v>
      </c>
    </row>
    <row r="169" spans="1:7" ht="11.25">
      <c r="A169" s="13"/>
      <c r="B169" s="68">
        <v>4216</v>
      </c>
      <c r="C169" s="101" t="s">
        <v>427</v>
      </c>
      <c r="D169" s="15"/>
      <c r="E169" s="75"/>
      <c r="F169" s="75"/>
      <c r="G169" s="64">
        <v>559864</v>
      </c>
    </row>
    <row r="170" spans="1:7" ht="11.25">
      <c r="A170" s="13"/>
      <c r="B170" s="68">
        <v>4216</v>
      </c>
      <c r="C170" s="101" t="s">
        <v>422</v>
      </c>
      <c r="D170" s="15">
        <v>0</v>
      </c>
      <c r="E170" s="75">
        <v>1994960.88</v>
      </c>
      <c r="F170" s="75"/>
      <c r="G170" s="64"/>
    </row>
    <row r="171" spans="1:7" ht="11.25">
      <c r="A171" s="13"/>
      <c r="B171" s="68">
        <v>4216</v>
      </c>
      <c r="C171" s="105" t="s">
        <v>423</v>
      </c>
      <c r="D171" s="15"/>
      <c r="E171" s="75">
        <v>4275000</v>
      </c>
      <c r="F171" s="75">
        <v>4275000</v>
      </c>
      <c r="G171" s="64"/>
    </row>
    <row r="172" spans="1:7" ht="11.25">
      <c r="A172" s="13"/>
      <c r="B172" s="68">
        <v>4216</v>
      </c>
      <c r="C172" s="105" t="s">
        <v>470</v>
      </c>
      <c r="D172" s="15"/>
      <c r="E172" s="75"/>
      <c r="F172" s="75"/>
      <c r="G172" s="64">
        <v>450000</v>
      </c>
    </row>
    <row r="173" spans="1:8" ht="11.25">
      <c r="A173" s="13"/>
      <c r="B173" s="68">
        <v>4216</v>
      </c>
      <c r="C173" s="105" t="s">
        <v>503</v>
      </c>
      <c r="D173" s="15"/>
      <c r="E173" s="75"/>
      <c r="F173" s="75"/>
      <c r="G173" s="64"/>
      <c r="H173" s="1" t="s">
        <v>508</v>
      </c>
    </row>
    <row r="174" spans="1:7" ht="11.25">
      <c r="A174" s="13"/>
      <c r="B174" s="68"/>
      <c r="C174" s="105"/>
      <c r="D174" s="15"/>
      <c r="E174" s="75"/>
      <c r="F174" s="75"/>
      <c r="G174" s="64"/>
    </row>
    <row r="175" spans="1:7" ht="11.25">
      <c r="A175" s="13"/>
      <c r="B175" s="68"/>
      <c r="C175" s="105" t="s">
        <v>283</v>
      </c>
      <c r="D175" s="15"/>
      <c r="E175" s="75"/>
      <c r="F175" s="75"/>
      <c r="G175" s="64"/>
    </row>
    <row r="176" spans="1:7" ht="11.25">
      <c r="A176" s="13"/>
      <c r="B176" s="68">
        <v>4222</v>
      </c>
      <c r="C176" s="105" t="s">
        <v>424</v>
      </c>
      <c r="D176" s="15">
        <v>0</v>
      </c>
      <c r="E176" s="75">
        <v>500000</v>
      </c>
      <c r="F176" s="75">
        <v>500000</v>
      </c>
      <c r="G176" s="64"/>
    </row>
    <row r="177" spans="1:7" ht="11.25">
      <c r="A177" s="13"/>
      <c r="B177" s="68"/>
      <c r="C177" s="100"/>
      <c r="D177" s="15"/>
      <c r="E177" s="75"/>
      <c r="F177" s="75"/>
      <c r="G177" s="64"/>
    </row>
    <row r="178" spans="1:7" ht="11.25">
      <c r="A178" s="13">
        <v>6330</v>
      </c>
      <c r="B178" s="13">
        <v>4131</v>
      </c>
      <c r="C178" s="100" t="s">
        <v>250</v>
      </c>
      <c r="D178" s="15">
        <v>100000</v>
      </c>
      <c r="E178" s="75">
        <v>0</v>
      </c>
      <c r="F178" s="75"/>
      <c r="G178" s="64"/>
    </row>
    <row r="179" spans="3:7" ht="11.25">
      <c r="C179" s="101"/>
      <c r="G179" s="64"/>
    </row>
    <row r="180" spans="1:8" ht="12.75">
      <c r="A180" s="61" t="s">
        <v>10</v>
      </c>
      <c r="B180" s="62"/>
      <c r="C180" s="106"/>
      <c r="D180" s="63">
        <f>D10+D28+D104+D125</f>
        <v>173970310.9</v>
      </c>
      <c r="E180" s="63">
        <f>E10+E28+E104+E125</f>
        <v>188167460.23000002</v>
      </c>
      <c r="F180" s="34">
        <f>F10+F28+F104+F125</f>
        <v>152240954.92000002</v>
      </c>
      <c r="G180" s="79">
        <f>G10+G28+G104+G125</f>
        <v>200257949.44</v>
      </c>
      <c r="H180" s="64"/>
    </row>
    <row r="181" spans="1:7" ht="11.25">
      <c r="A181" s="6"/>
      <c r="C181" s="101"/>
      <c r="G181" s="64"/>
    </row>
    <row r="182" spans="1:7" ht="11.25">
      <c r="A182" s="6"/>
      <c r="C182" s="101"/>
      <c r="G182" s="64"/>
    </row>
    <row r="183" spans="1:7" ht="11.25">
      <c r="A183" s="11" t="s">
        <v>11</v>
      </c>
      <c r="B183" s="4"/>
      <c r="C183" s="103"/>
      <c r="D183" s="32">
        <f>SUM(D184:D204)</f>
        <v>35132996</v>
      </c>
      <c r="E183" s="32">
        <f>SUM(E184:E204)</f>
        <v>41179624</v>
      </c>
      <c r="F183" s="33">
        <f>SUM(F184:F204)</f>
        <v>-25185800.28</v>
      </c>
      <c r="G183" s="79">
        <f>SUM(G184:G203)</f>
        <v>15107235.5</v>
      </c>
    </row>
    <row r="184" spans="3:7" ht="11.25">
      <c r="C184" s="101"/>
      <c r="G184" s="64"/>
    </row>
    <row r="185" spans="2:8" ht="11.25" customHeight="1">
      <c r="B185" s="13">
        <v>8115</v>
      </c>
      <c r="C185" s="100" t="s">
        <v>251</v>
      </c>
      <c r="D185" s="15">
        <v>25000000</v>
      </c>
      <c r="E185" s="75">
        <v>31046628</v>
      </c>
      <c r="F185" s="75">
        <v>-23023816.86</v>
      </c>
      <c r="G185" s="64">
        <v>29200000</v>
      </c>
      <c r="H185" s="10" t="s">
        <v>2</v>
      </c>
    </row>
    <row r="186" spans="2:8" ht="11.25" customHeight="1">
      <c r="B186" s="13"/>
      <c r="C186" s="100" t="s">
        <v>491</v>
      </c>
      <c r="D186" s="15"/>
      <c r="E186" s="75"/>
      <c r="F186" s="75"/>
      <c r="G186" s="64">
        <v>7800000</v>
      </c>
      <c r="H186" s="10"/>
    </row>
    <row r="187" spans="2:8" ht="11.25" customHeight="1">
      <c r="B187" s="13"/>
      <c r="C187" s="100" t="s">
        <v>492</v>
      </c>
      <c r="D187" s="15"/>
      <c r="E187" s="75"/>
      <c r="F187" s="75"/>
      <c r="G187" s="64">
        <v>2000000</v>
      </c>
      <c r="H187" s="10"/>
    </row>
    <row r="188" spans="2:8" ht="11.25" customHeight="1">
      <c r="B188" s="13"/>
      <c r="C188" s="100" t="s">
        <v>471</v>
      </c>
      <c r="D188" s="15"/>
      <c r="E188" s="75"/>
      <c r="F188" s="75"/>
      <c r="G188" s="64">
        <v>600000</v>
      </c>
      <c r="H188" s="10"/>
    </row>
    <row r="189" spans="2:8" ht="11.25" customHeight="1">
      <c r="B189" s="13"/>
      <c r="C189" s="100"/>
      <c r="D189" s="15"/>
      <c r="E189" s="75"/>
      <c r="F189" s="75"/>
      <c r="G189" s="64"/>
      <c r="H189" s="10"/>
    </row>
    <row r="190" spans="2:8" ht="11.25" customHeight="1">
      <c r="B190" s="13">
        <v>8123</v>
      </c>
      <c r="C190" s="13" t="s">
        <v>379</v>
      </c>
      <c r="D190" s="15"/>
      <c r="E190" s="75"/>
      <c r="F190" s="75"/>
      <c r="G190" s="64"/>
      <c r="H190" s="10"/>
    </row>
    <row r="191" spans="2:8" ht="12" customHeight="1">
      <c r="B191" s="13"/>
      <c r="C191" s="100" t="s">
        <v>430</v>
      </c>
      <c r="D191" s="15">
        <v>30000000</v>
      </c>
      <c r="E191" s="75">
        <v>30000000</v>
      </c>
      <c r="F191" s="75">
        <v>12744580.37</v>
      </c>
      <c r="G191" s="64">
        <v>32800000</v>
      </c>
      <c r="H191" s="10"/>
    </row>
    <row r="192" spans="2:8" ht="12" customHeight="1">
      <c r="B192" s="13"/>
      <c r="C192" s="13"/>
      <c r="D192" s="15"/>
      <c r="E192" s="75"/>
      <c r="F192" s="75"/>
      <c r="G192" s="64"/>
      <c r="H192" s="10"/>
    </row>
    <row r="193" spans="2:8" ht="11.25" customHeight="1">
      <c r="B193" s="13">
        <v>8124</v>
      </c>
      <c r="C193" s="100" t="s">
        <v>128</v>
      </c>
      <c r="D193" s="15"/>
      <c r="E193" s="75"/>
      <c r="F193" s="75"/>
      <c r="G193" s="64"/>
      <c r="H193" s="10"/>
    </row>
    <row r="194" spans="2:8" ht="11.25">
      <c r="B194" s="13"/>
      <c r="C194" s="100" t="s">
        <v>129</v>
      </c>
      <c r="D194" s="15">
        <v>-47000</v>
      </c>
      <c r="E194" s="75">
        <v>-47000</v>
      </c>
      <c r="F194" s="75">
        <v>-42590</v>
      </c>
      <c r="G194" s="64">
        <v>0</v>
      </c>
      <c r="H194" s="10"/>
    </row>
    <row r="195" spans="2:8" ht="11.25">
      <c r="B195" s="13"/>
      <c r="C195" s="100" t="s">
        <v>93</v>
      </c>
      <c r="D195" s="15">
        <v>-2000004</v>
      </c>
      <c r="E195" s="75">
        <v>-2000004</v>
      </c>
      <c r="F195" s="75">
        <v>-1500003</v>
      </c>
      <c r="G195" s="64">
        <v>-2000004</v>
      </c>
      <c r="H195" s="10"/>
    </row>
    <row r="196" spans="2:7" ht="11.25">
      <c r="B196" s="13"/>
      <c r="C196" s="100" t="s">
        <v>188</v>
      </c>
      <c r="D196" s="15">
        <v>-1800000</v>
      </c>
      <c r="E196" s="75">
        <v>-1800000</v>
      </c>
      <c r="F196" s="75">
        <v>-1350000</v>
      </c>
      <c r="G196" s="64">
        <v>-1800000</v>
      </c>
    </row>
    <row r="197" spans="2:8" ht="11.25">
      <c r="B197" s="13"/>
      <c r="C197" s="100" t="s">
        <v>189</v>
      </c>
      <c r="D197" s="15">
        <v>-6000000</v>
      </c>
      <c r="E197" s="75">
        <v>-6000000</v>
      </c>
      <c r="F197" s="75">
        <v>-4500000</v>
      </c>
      <c r="G197" s="64">
        <v>-5960000</v>
      </c>
      <c r="H197" s="1" t="s">
        <v>433</v>
      </c>
    </row>
    <row r="198" spans="2:7" ht="11.25">
      <c r="B198" s="13"/>
      <c r="C198" s="100" t="s">
        <v>203</v>
      </c>
      <c r="D198" s="15">
        <v>-4000000</v>
      </c>
      <c r="E198" s="75">
        <v>-4000000</v>
      </c>
      <c r="F198" s="75">
        <v>-3006000</v>
      </c>
      <c r="G198" s="64">
        <v>-4000000</v>
      </c>
    </row>
    <row r="199" spans="2:8" ht="11.25">
      <c r="B199" s="13"/>
      <c r="C199" s="100" t="s">
        <v>206</v>
      </c>
      <c r="D199" s="15">
        <v>-5000000</v>
      </c>
      <c r="E199" s="75">
        <v>-5000000</v>
      </c>
      <c r="F199" s="75">
        <v>-3750003</v>
      </c>
      <c r="G199" s="64">
        <v>-5000000</v>
      </c>
      <c r="H199" s="1" t="s">
        <v>340</v>
      </c>
    </row>
    <row r="200" spans="2:8" ht="11.25">
      <c r="B200" s="13"/>
      <c r="C200" s="100" t="s">
        <v>284</v>
      </c>
      <c r="D200" s="15">
        <v>-1020000</v>
      </c>
      <c r="E200" s="75">
        <v>-1020000</v>
      </c>
      <c r="F200" s="75">
        <v>-765000</v>
      </c>
      <c r="G200" s="64">
        <v>-1020000</v>
      </c>
      <c r="H200" s="1">
        <f>SUM(G194:G200)</f>
        <v>-19780004</v>
      </c>
    </row>
    <row r="201" spans="2:8" ht="11.25">
      <c r="B201" s="13"/>
      <c r="C201" s="100" t="s">
        <v>431</v>
      </c>
      <c r="D201" s="15">
        <v>0</v>
      </c>
      <c r="E201" s="75">
        <v>0</v>
      </c>
      <c r="F201" s="75"/>
      <c r="G201" s="64">
        <v>-37512760.5</v>
      </c>
      <c r="H201" s="1" t="s">
        <v>432</v>
      </c>
    </row>
    <row r="202" spans="2:7" ht="11.25">
      <c r="B202" s="13"/>
      <c r="C202" s="100"/>
      <c r="D202" s="15"/>
      <c r="E202" s="75"/>
      <c r="F202" s="75"/>
      <c r="G202" s="64"/>
    </row>
    <row r="203" spans="2:7" ht="11.25">
      <c r="B203" s="13">
        <v>8901</v>
      </c>
      <c r="C203" s="100" t="s">
        <v>130</v>
      </c>
      <c r="D203" s="15">
        <v>0</v>
      </c>
      <c r="E203" s="75">
        <v>0</v>
      </c>
      <c r="F203" s="75">
        <v>7032.21</v>
      </c>
      <c r="G203" s="64"/>
    </row>
    <row r="204" spans="3:7" ht="11.25">
      <c r="C204" s="101"/>
      <c r="G204" s="64"/>
    </row>
    <row r="205" spans="1:8" ht="11.25">
      <c r="A205" s="27"/>
      <c r="B205" s="28"/>
      <c r="C205" s="107"/>
      <c r="D205" s="29"/>
      <c r="E205" s="29"/>
      <c r="F205" s="31"/>
      <c r="G205" s="64"/>
      <c r="H205" s="64"/>
    </row>
    <row r="206" spans="1:8" ht="12">
      <c r="A206" s="65" t="s">
        <v>12</v>
      </c>
      <c r="B206" s="62"/>
      <c r="C206" s="106"/>
      <c r="D206" s="63">
        <f>D180+D183</f>
        <v>209103306.9</v>
      </c>
      <c r="E206" s="63">
        <f>E180+E183</f>
        <v>229347084.23000002</v>
      </c>
      <c r="F206" s="34">
        <f>F180+F183</f>
        <v>127055154.64000002</v>
      </c>
      <c r="G206" s="79">
        <f>G180+G183</f>
        <v>215365184.94</v>
      </c>
      <c r="H206" s="64"/>
    </row>
    <row r="207" spans="1:8" ht="11.25">
      <c r="A207" s="27"/>
      <c r="B207" s="28"/>
      <c r="C207" s="107"/>
      <c r="D207" s="29"/>
      <c r="E207" s="29"/>
      <c r="F207" s="31"/>
      <c r="G207" s="64"/>
      <c r="H207" s="64"/>
    </row>
    <row r="208" spans="1:8" s="7" customFormat="1" ht="11.25">
      <c r="A208" s="24"/>
      <c r="C208" s="105"/>
      <c r="D208" s="72"/>
      <c r="E208" s="72"/>
      <c r="F208" s="38"/>
      <c r="G208" s="64"/>
      <c r="H208" s="15"/>
    </row>
    <row r="209" spans="3:7" ht="11.25">
      <c r="C209" s="101"/>
      <c r="G209" s="64"/>
    </row>
    <row r="210" spans="1:7" ht="12.75">
      <c r="A210" s="12" t="s">
        <v>23</v>
      </c>
      <c r="B210" s="4"/>
      <c r="C210" s="103"/>
      <c r="D210" s="20"/>
      <c r="E210" s="20"/>
      <c r="G210" s="64"/>
    </row>
    <row r="211" spans="1:7" ht="11.25">
      <c r="A211" s="5" t="s">
        <v>89</v>
      </c>
      <c r="B211" s="5" t="s">
        <v>0</v>
      </c>
      <c r="C211" s="101"/>
      <c r="G211" s="64"/>
    </row>
    <row r="212" spans="1:7" ht="11.25">
      <c r="A212" s="21"/>
      <c r="B212" s="5"/>
      <c r="C212" s="101"/>
      <c r="G212" s="64"/>
    </row>
    <row r="213" spans="1:7" ht="11.25">
      <c r="A213" s="68"/>
      <c r="B213" s="68"/>
      <c r="C213" s="82" t="s">
        <v>34</v>
      </c>
      <c r="D213" s="85">
        <f>SUM(D214:D215)</f>
        <v>167000</v>
      </c>
      <c r="E213" s="85">
        <f>SUM(E214:E215)</f>
        <v>167000</v>
      </c>
      <c r="F213" s="85">
        <f>SUM(F214:F215)</f>
        <v>101952.2</v>
      </c>
      <c r="G213" s="95">
        <f>SUM(G214:G215)</f>
        <v>167000</v>
      </c>
    </row>
    <row r="214" spans="1:7" ht="11.25">
      <c r="A214" s="68">
        <v>0</v>
      </c>
      <c r="B214" s="68">
        <v>1014</v>
      </c>
      <c r="C214" s="104" t="s">
        <v>35</v>
      </c>
      <c r="D214" s="86">
        <v>150000</v>
      </c>
      <c r="E214" s="86">
        <v>150000</v>
      </c>
      <c r="F214" s="86">
        <v>85261.2</v>
      </c>
      <c r="G214" s="64">
        <v>150000</v>
      </c>
    </row>
    <row r="215" spans="1:7" ht="11.25">
      <c r="A215" s="68">
        <v>8009</v>
      </c>
      <c r="B215" s="68">
        <v>1032</v>
      </c>
      <c r="C215" s="104" t="s">
        <v>36</v>
      </c>
      <c r="D215" s="86">
        <v>17000</v>
      </c>
      <c r="E215" s="86">
        <v>17000</v>
      </c>
      <c r="F215" s="86">
        <v>16691</v>
      </c>
      <c r="G215" s="64">
        <v>17000</v>
      </c>
    </row>
    <row r="216" spans="1:7" ht="11.25">
      <c r="A216" s="68"/>
      <c r="B216" s="68"/>
      <c r="C216" s="104"/>
      <c r="D216" s="86"/>
      <c r="E216" s="86"/>
      <c r="F216" s="86"/>
      <c r="G216" s="64"/>
    </row>
    <row r="217" spans="1:7" ht="11.25">
      <c r="A217" s="68"/>
      <c r="B217" s="68"/>
      <c r="C217" s="82" t="s">
        <v>37</v>
      </c>
      <c r="D217" s="85">
        <f>SUM(D218:D219)</f>
        <v>4300000</v>
      </c>
      <c r="E217" s="85">
        <f>SUM(E218:E219)</f>
        <v>5050000</v>
      </c>
      <c r="F217" s="85">
        <f>SUM(F218:F219)</f>
        <v>4276821.17</v>
      </c>
      <c r="G217" s="95">
        <f>SUM(G218:G219)</f>
        <v>4800000</v>
      </c>
    </row>
    <row r="218" spans="1:7" ht="11.25">
      <c r="A218" s="68">
        <v>10</v>
      </c>
      <c r="B218" s="68">
        <v>2212</v>
      </c>
      <c r="C218" s="104" t="s">
        <v>87</v>
      </c>
      <c r="D218" s="86">
        <v>4000000</v>
      </c>
      <c r="E218" s="86">
        <v>4750000</v>
      </c>
      <c r="F218" s="86">
        <v>4081884.97</v>
      </c>
      <c r="G218" s="64">
        <v>4500000</v>
      </c>
    </row>
    <row r="219" spans="1:7" ht="11.25">
      <c r="A219" s="68">
        <v>0</v>
      </c>
      <c r="B219" s="68">
        <v>2292</v>
      </c>
      <c r="C219" s="104" t="s">
        <v>131</v>
      </c>
      <c r="D219" s="86">
        <v>300000</v>
      </c>
      <c r="E219" s="86">
        <v>300000</v>
      </c>
      <c r="F219" s="86">
        <v>194936.2</v>
      </c>
      <c r="G219" s="64">
        <v>300000</v>
      </c>
    </row>
    <row r="220" spans="1:7" ht="11.25">
      <c r="A220" s="68"/>
      <c r="B220" s="68"/>
      <c r="C220" s="104"/>
      <c r="D220" s="86"/>
      <c r="E220" s="86"/>
      <c r="F220" s="86"/>
      <c r="G220" s="64"/>
    </row>
    <row r="221" spans="1:7" ht="11.25">
      <c r="A221" s="68"/>
      <c r="B221" s="68"/>
      <c r="C221" s="82" t="s">
        <v>38</v>
      </c>
      <c r="D221" s="85">
        <f>SUM(D222:D225)</f>
        <v>655600</v>
      </c>
      <c r="E221" s="85">
        <f>SUM(E222:E225)</f>
        <v>1155600</v>
      </c>
      <c r="F221" s="85">
        <f>SUM(F222:F225)</f>
        <v>621203.53</v>
      </c>
      <c r="G221" s="95">
        <f>SUM(G222:G225)</f>
        <v>654000</v>
      </c>
    </row>
    <row r="222" spans="1:7" ht="11.25">
      <c r="A222" s="68">
        <v>20</v>
      </c>
      <c r="B222" s="68">
        <v>2310</v>
      </c>
      <c r="C222" s="104" t="s">
        <v>39</v>
      </c>
      <c r="D222" s="86">
        <v>30000</v>
      </c>
      <c r="E222" s="86">
        <v>30000</v>
      </c>
      <c r="F222" s="86">
        <v>7299.93</v>
      </c>
      <c r="G222" s="64">
        <v>30000</v>
      </c>
    </row>
    <row r="223" spans="1:9" ht="11.25">
      <c r="A223" s="68">
        <v>0</v>
      </c>
      <c r="B223" s="68">
        <v>2310</v>
      </c>
      <c r="C223" s="104" t="s">
        <v>132</v>
      </c>
      <c r="D223" s="86">
        <v>524300</v>
      </c>
      <c r="E223" s="86">
        <v>524300</v>
      </c>
      <c r="F223" s="86">
        <v>524300</v>
      </c>
      <c r="G223" s="64">
        <v>522700</v>
      </c>
      <c r="H223" s="73" t="s">
        <v>434</v>
      </c>
      <c r="I223" s="5"/>
    </row>
    <row r="224" spans="1:8" ht="11.25">
      <c r="A224" s="68">
        <v>0</v>
      </c>
      <c r="B224" s="68">
        <v>2310</v>
      </c>
      <c r="C224" s="104" t="s">
        <v>133</v>
      </c>
      <c r="D224" s="86">
        <v>1300</v>
      </c>
      <c r="E224" s="86">
        <v>1300</v>
      </c>
      <c r="F224" s="86">
        <v>1230</v>
      </c>
      <c r="G224" s="64">
        <v>1300</v>
      </c>
      <c r="H224" s="73"/>
    </row>
    <row r="225" spans="1:7" ht="11.25">
      <c r="A225" s="68">
        <v>21</v>
      </c>
      <c r="B225" s="68">
        <v>2321</v>
      </c>
      <c r="C225" s="104" t="s">
        <v>134</v>
      </c>
      <c r="D225" s="86">
        <v>100000</v>
      </c>
      <c r="E225" s="86">
        <v>600000</v>
      </c>
      <c r="F225" s="86">
        <v>88373.6</v>
      </c>
      <c r="G225" s="64">
        <v>100000</v>
      </c>
    </row>
    <row r="226" spans="1:8" ht="11.25">
      <c r="A226" s="68"/>
      <c r="B226" s="68"/>
      <c r="C226" s="104"/>
      <c r="D226" s="86"/>
      <c r="E226" s="86"/>
      <c r="F226" s="86"/>
      <c r="G226" s="64"/>
      <c r="H226" s="60"/>
    </row>
    <row r="227" spans="1:7" ht="11.25">
      <c r="A227" s="68"/>
      <c r="B227" s="68"/>
      <c r="C227" s="82" t="s">
        <v>40</v>
      </c>
      <c r="D227" s="85">
        <f>SUM(D229:D274)</f>
        <v>9911646.9</v>
      </c>
      <c r="E227" s="85">
        <f>SUM(E229:E274)</f>
        <v>11088152.79</v>
      </c>
      <c r="F227" s="85">
        <f>SUM(F229:F274)</f>
        <v>8837785.290000001</v>
      </c>
      <c r="G227" s="95">
        <f>SUM(G229:G274)</f>
        <v>15089874.540000001</v>
      </c>
    </row>
    <row r="228" spans="1:7" ht="11.25">
      <c r="A228" s="68" t="s">
        <v>135</v>
      </c>
      <c r="B228" s="68"/>
      <c r="C228" s="108"/>
      <c r="D228" s="85"/>
      <c r="E228" s="85"/>
      <c r="F228" s="85"/>
      <c r="G228" s="79"/>
    </row>
    <row r="229" spans="1:7" ht="11.25">
      <c r="A229" s="68">
        <v>1</v>
      </c>
      <c r="B229" s="68">
        <v>3111</v>
      </c>
      <c r="C229" s="104" t="s">
        <v>62</v>
      </c>
      <c r="D229" s="86">
        <v>1045000</v>
      </c>
      <c r="E229" s="86">
        <v>1045000</v>
      </c>
      <c r="F229" s="86">
        <v>784000</v>
      </c>
      <c r="G229" s="64">
        <v>2334500</v>
      </c>
    </row>
    <row r="230" spans="1:7" ht="11.25">
      <c r="A230" s="68"/>
      <c r="B230" s="68"/>
      <c r="C230" s="104" t="s">
        <v>517</v>
      </c>
      <c r="D230" s="86"/>
      <c r="E230" s="86"/>
      <c r="F230" s="86"/>
      <c r="G230" s="64"/>
    </row>
    <row r="231" spans="1:7" ht="11.25">
      <c r="A231" s="68"/>
      <c r="B231" s="68"/>
      <c r="C231" s="104" t="s">
        <v>63</v>
      </c>
      <c r="D231" s="86">
        <v>5842</v>
      </c>
      <c r="E231" s="86">
        <v>5842</v>
      </c>
      <c r="F231" s="86">
        <v>2921</v>
      </c>
      <c r="G231" s="64">
        <v>5842</v>
      </c>
    </row>
    <row r="232" spans="1:7" ht="11.25">
      <c r="A232" s="68"/>
      <c r="B232" s="68"/>
      <c r="C232" s="104" t="s">
        <v>252</v>
      </c>
      <c r="D232" s="86">
        <v>32500</v>
      </c>
      <c r="E232" s="86">
        <v>32500</v>
      </c>
      <c r="F232" s="86"/>
      <c r="G232" s="64">
        <v>32500</v>
      </c>
    </row>
    <row r="233" spans="1:7" ht="11.25">
      <c r="A233" s="68"/>
      <c r="B233" s="68"/>
      <c r="C233" s="104" t="s">
        <v>309</v>
      </c>
      <c r="D233" s="86">
        <v>0</v>
      </c>
      <c r="E233" s="86">
        <v>0</v>
      </c>
      <c r="F233" s="86"/>
      <c r="G233" s="64"/>
    </row>
    <row r="234" spans="1:7" ht="11.25">
      <c r="A234" s="68"/>
      <c r="B234" s="68"/>
      <c r="C234" s="104" t="s">
        <v>341</v>
      </c>
      <c r="D234" s="86">
        <v>0</v>
      </c>
      <c r="E234" s="86">
        <v>383097</v>
      </c>
      <c r="F234" s="86">
        <v>383097</v>
      </c>
      <c r="G234" s="64"/>
    </row>
    <row r="235" spans="1:7" ht="11.25">
      <c r="A235" s="68"/>
      <c r="B235" s="68">
        <v>6402</v>
      </c>
      <c r="C235" s="100" t="s">
        <v>310</v>
      </c>
      <c r="D235" s="86">
        <v>0</v>
      </c>
      <c r="E235" s="86">
        <v>76513.5</v>
      </c>
      <c r="F235" s="86">
        <v>76513.5</v>
      </c>
      <c r="G235" s="64"/>
    </row>
    <row r="236" spans="1:7" ht="11.25">
      <c r="A236" s="68"/>
      <c r="B236" s="68"/>
      <c r="C236" s="104"/>
      <c r="D236" s="86"/>
      <c r="E236" s="86"/>
      <c r="F236" s="86"/>
      <c r="G236" s="64"/>
    </row>
    <row r="237" spans="1:7" ht="11.25">
      <c r="A237" s="68" t="s">
        <v>136</v>
      </c>
      <c r="B237" s="68"/>
      <c r="C237" s="104"/>
      <c r="D237" s="86"/>
      <c r="E237" s="86"/>
      <c r="F237" s="86"/>
      <c r="G237" s="64"/>
    </row>
    <row r="238" spans="1:7" ht="11.25">
      <c r="A238" s="68">
        <v>2</v>
      </c>
      <c r="B238" s="68">
        <v>3111</v>
      </c>
      <c r="C238" s="104" t="s">
        <v>64</v>
      </c>
      <c r="D238" s="86">
        <v>997500</v>
      </c>
      <c r="E238" s="86">
        <v>997500</v>
      </c>
      <c r="F238" s="86">
        <v>748500</v>
      </c>
      <c r="G238" s="64">
        <v>1682000</v>
      </c>
    </row>
    <row r="239" spans="1:7" ht="11.25">
      <c r="A239" s="68"/>
      <c r="B239" s="68"/>
      <c r="C239" s="104" t="s">
        <v>514</v>
      </c>
      <c r="D239" s="86"/>
      <c r="E239" s="86"/>
      <c r="F239" s="86"/>
      <c r="G239" s="64"/>
    </row>
    <row r="240" spans="1:7" ht="11.25">
      <c r="A240" s="68"/>
      <c r="B240" s="68"/>
      <c r="C240" s="104" t="s">
        <v>65</v>
      </c>
      <c r="D240" s="86">
        <v>105054</v>
      </c>
      <c r="E240" s="86">
        <v>109809</v>
      </c>
      <c r="F240" s="86">
        <v>54904.5</v>
      </c>
      <c r="G240" s="64">
        <v>109809</v>
      </c>
    </row>
    <row r="241" spans="1:7" ht="11.25">
      <c r="A241" s="68"/>
      <c r="B241" s="68"/>
      <c r="C241" s="104" t="s">
        <v>253</v>
      </c>
      <c r="D241" s="86">
        <v>32500</v>
      </c>
      <c r="E241" s="86">
        <v>32500</v>
      </c>
      <c r="F241" s="86"/>
      <c r="G241" s="64">
        <v>32500</v>
      </c>
    </row>
    <row r="242" spans="1:8" ht="11.25">
      <c r="A242" s="68"/>
      <c r="B242" s="68"/>
      <c r="C242" s="104" t="s">
        <v>254</v>
      </c>
      <c r="D242" s="86">
        <v>0</v>
      </c>
      <c r="E242" s="86">
        <v>0</v>
      </c>
      <c r="F242" s="75">
        <v>345024</v>
      </c>
      <c r="G242" s="64"/>
      <c r="H242" s="92"/>
    </row>
    <row r="243" spans="1:7" ht="11.25">
      <c r="A243" s="68"/>
      <c r="B243" s="68"/>
      <c r="C243" s="104" t="s">
        <v>311</v>
      </c>
      <c r="D243" s="86">
        <v>0</v>
      </c>
      <c r="E243" s="86">
        <v>0</v>
      </c>
      <c r="F243" s="75"/>
      <c r="G243" s="64"/>
    </row>
    <row r="244" spans="1:7" ht="11.25">
      <c r="A244" s="68"/>
      <c r="B244" s="68">
        <v>6402</v>
      </c>
      <c r="C244" s="100" t="s">
        <v>312</v>
      </c>
      <c r="D244" s="86">
        <v>0</v>
      </c>
      <c r="E244" s="86">
        <v>56837.55</v>
      </c>
      <c r="F244" s="86">
        <v>56837.55</v>
      </c>
      <c r="G244" s="64"/>
    </row>
    <row r="245" spans="1:7" ht="11.25">
      <c r="A245" s="68"/>
      <c r="B245" s="68"/>
      <c r="C245" s="100"/>
      <c r="D245" s="86"/>
      <c r="E245" s="86"/>
      <c r="F245" s="86"/>
      <c r="G245" s="64"/>
    </row>
    <row r="246" spans="1:7" ht="11.25">
      <c r="A246" s="68" t="s">
        <v>57</v>
      </c>
      <c r="B246" s="68"/>
      <c r="C246" s="104"/>
      <c r="D246" s="86"/>
      <c r="E246" s="86"/>
      <c r="F246" s="86"/>
      <c r="G246" s="64"/>
    </row>
    <row r="247" spans="1:7" ht="11.25">
      <c r="A247" s="68">
        <v>51</v>
      </c>
      <c r="B247" s="68">
        <v>3113</v>
      </c>
      <c r="C247" s="104" t="s">
        <v>190</v>
      </c>
      <c r="D247" s="86">
        <v>4600000</v>
      </c>
      <c r="E247" s="86">
        <v>4676536.09</v>
      </c>
      <c r="F247" s="86">
        <v>3527536.09</v>
      </c>
      <c r="G247" s="64">
        <v>6417000</v>
      </c>
    </row>
    <row r="248" spans="1:7" ht="11.25">
      <c r="A248" s="68"/>
      <c r="B248" s="68"/>
      <c r="C248" s="104" t="s">
        <v>385</v>
      </c>
      <c r="D248" s="86"/>
      <c r="E248" s="86"/>
      <c r="F248" s="86"/>
      <c r="G248" s="64"/>
    </row>
    <row r="249" spans="1:7" ht="11.25">
      <c r="A249" s="68"/>
      <c r="B249" s="68"/>
      <c r="C249" s="104" t="s">
        <v>191</v>
      </c>
      <c r="D249" s="86">
        <v>25386.9</v>
      </c>
      <c r="E249" s="86">
        <v>55263.9</v>
      </c>
      <c r="F249" s="86">
        <v>27632.9</v>
      </c>
      <c r="G249" s="64">
        <v>44283.8</v>
      </c>
    </row>
    <row r="250" spans="1:7" ht="11.25">
      <c r="A250" s="68"/>
      <c r="B250" s="68"/>
      <c r="C250" s="104" t="s">
        <v>435</v>
      </c>
      <c r="D250" s="86">
        <v>0</v>
      </c>
      <c r="E250" s="86">
        <v>173463.91</v>
      </c>
      <c r="F250" s="86">
        <v>173463.91</v>
      </c>
      <c r="G250" s="64"/>
    </row>
    <row r="251" spans="1:7" ht="11.25">
      <c r="A251" s="68"/>
      <c r="B251" s="68"/>
      <c r="C251" s="104" t="s">
        <v>342</v>
      </c>
      <c r="D251" s="86">
        <v>0</v>
      </c>
      <c r="E251" s="86"/>
      <c r="F251" s="86"/>
      <c r="G251" s="64"/>
    </row>
    <row r="252" spans="1:7" ht="11.25">
      <c r="A252" s="68"/>
      <c r="B252" s="68"/>
      <c r="C252" s="104" t="s">
        <v>343</v>
      </c>
      <c r="D252" s="86">
        <v>0</v>
      </c>
      <c r="E252" s="86"/>
      <c r="F252" s="86"/>
      <c r="G252" s="64"/>
    </row>
    <row r="253" spans="1:7" ht="11.25">
      <c r="A253" s="68"/>
      <c r="B253" s="68"/>
      <c r="C253" s="104" t="s">
        <v>344</v>
      </c>
      <c r="D253" s="86"/>
      <c r="E253" s="86"/>
      <c r="F253" s="75"/>
      <c r="G253" s="64"/>
    </row>
    <row r="254" spans="1:7" ht="11.25">
      <c r="A254" s="68"/>
      <c r="B254" s="68">
        <v>6402</v>
      </c>
      <c r="C254" s="100" t="s">
        <v>480</v>
      </c>
      <c r="D254" s="86">
        <v>0</v>
      </c>
      <c r="E254" s="86">
        <v>56348.25</v>
      </c>
      <c r="F254" s="86">
        <v>56348.25</v>
      </c>
      <c r="G254" s="64"/>
    </row>
    <row r="255" spans="1:7" ht="11.25">
      <c r="A255" s="68"/>
      <c r="B255" s="68">
        <v>6402</v>
      </c>
      <c r="C255" s="100" t="s">
        <v>436</v>
      </c>
      <c r="D255" s="86">
        <v>0</v>
      </c>
      <c r="E255" s="86">
        <v>15715</v>
      </c>
      <c r="F255" s="86">
        <v>15715</v>
      </c>
      <c r="G255" s="64"/>
    </row>
    <row r="256" spans="1:7" ht="11.25">
      <c r="A256" s="68"/>
      <c r="B256" s="68"/>
      <c r="C256" s="100"/>
      <c r="D256" s="86"/>
      <c r="E256" s="86"/>
      <c r="F256" s="86"/>
      <c r="G256" s="64"/>
    </row>
    <row r="257" spans="1:8" ht="11.25">
      <c r="A257" s="68" t="s">
        <v>345</v>
      </c>
      <c r="B257" s="68"/>
      <c r="C257" s="104"/>
      <c r="D257" s="86"/>
      <c r="E257" s="86"/>
      <c r="F257" s="86"/>
      <c r="G257" s="64"/>
      <c r="H257" s="92"/>
    </row>
    <row r="258" spans="1:8" ht="11.25">
      <c r="A258" s="68">
        <v>52</v>
      </c>
      <c r="B258" s="68">
        <v>3114</v>
      </c>
      <c r="C258" s="104" t="s">
        <v>346</v>
      </c>
      <c r="D258" s="86">
        <v>903000</v>
      </c>
      <c r="E258" s="86">
        <v>903000</v>
      </c>
      <c r="F258" s="86">
        <v>678000</v>
      </c>
      <c r="G258" s="64">
        <v>1363000</v>
      </c>
      <c r="H258" s="92" t="s">
        <v>285</v>
      </c>
    </row>
    <row r="259" spans="1:8" ht="11.25">
      <c r="A259" s="68"/>
      <c r="B259" s="68"/>
      <c r="C259" s="104" t="s">
        <v>358</v>
      </c>
      <c r="D259" s="86"/>
      <c r="E259" s="86"/>
      <c r="F259" s="86"/>
      <c r="G259" s="64"/>
      <c r="H259" s="92" t="s">
        <v>286</v>
      </c>
    </row>
    <row r="260" spans="1:7" ht="11.25">
      <c r="A260" s="68"/>
      <c r="B260" s="68"/>
      <c r="C260" s="104" t="s">
        <v>66</v>
      </c>
      <c r="D260" s="86">
        <v>34013</v>
      </c>
      <c r="E260" s="86">
        <v>30125</v>
      </c>
      <c r="F260" s="86">
        <v>17007</v>
      </c>
      <c r="G260" s="64">
        <v>30125</v>
      </c>
    </row>
    <row r="261" spans="1:8" ht="11.25">
      <c r="A261" s="68"/>
      <c r="B261" s="68"/>
      <c r="C261" s="104" t="s">
        <v>347</v>
      </c>
      <c r="D261" s="86">
        <v>0</v>
      </c>
      <c r="E261" s="86">
        <v>262696</v>
      </c>
      <c r="F261" s="86">
        <v>262696</v>
      </c>
      <c r="G261" s="64"/>
      <c r="H261" s="92"/>
    </row>
    <row r="262" spans="1:7" ht="11.25">
      <c r="A262" s="68"/>
      <c r="B262" s="68"/>
      <c r="C262" s="104" t="s">
        <v>348</v>
      </c>
      <c r="D262" s="86">
        <v>0</v>
      </c>
      <c r="E262" s="86">
        <v>0</v>
      </c>
      <c r="F262" s="86"/>
      <c r="G262" s="64"/>
    </row>
    <row r="263" spans="1:7" ht="11.25">
      <c r="A263" s="68"/>
      <c r="B263" s="68"/>
      <c r="C263" s="104" t="s">
        <v>349</v>
      </c>
      <c r="D263" s="86">
        <v>0</v>
      </c>
      <c r="E263" s="86">
        <v>0</v>
      </c>
      <c r="F263" s="86"/>
      <c r="G263" s="64"/>
    </row>
    <row r="264" spans="1:7" ht="11.25">
      <c r="A264" s="68"/>
      <c r="B264" s="68">
        <v>6402</v>
      </c>
      <c r="C264" s="100" t="s">
        <v>350</v>
      </c>
      <c r="D264" s="86">
        <v>0</v>
      </c>
      <c r="E264" s="86">
        <v>44369.85</v>
      </c>
      <c r="F264" s="86">
        <v>44369.85</v>
      </c>
      <c r="G264" s="64"/>
    </row>
    <row r="265" spans="1:7" ht="11.25">
      <c r="A265" s="68"/>
      <c r="B265" s="68"/>
      <c r="C265" s="100"/>
      <c r="D265" s="86"/>
      <c r="E265" s="86"/>
      <c r="F265" s="86"/>
      <c r="G265" s="64"/>
    </row>
    <row r="266" spans="1:7" ht="11.25">
      <c r="A266" s="68" t="s">
        <v>137</v>
      </c>
      <c r="B266" s="68"/>
      <c r="C266" s="104"/>
      <c r="D266" s="86"/>
      <c r="E266" s="86"/>
      <c r="F266" s="86"/>
      <c r="G266" s="64"/>
    </row>
    <row r="267" spans="1:9" ht="11.25">
      <c r="A267" s="68">
        <v>55</v>
      </c>
      <c r="B267" s="68">
        <v>3122</v>
      </c>
      <c r="C267" s="104" t="s">
        <v>67</v>
      </c>
      <c r="D267" s="86">
        <v>1790000</v>
      </c>
      <c r="E267" s="86">
        <v>1790000</v>
      </c>
      <c r="F267" s="86">
        <v>1343000</v>
      </c>
      <c r="G267" s="64">
        <v>2640000</v>
      </c>
      <c r="I267" s="7"/>
    </row>
    <row r="268" spans="1:9" ht="11.25">
      <c r="A268" s="68"/>
      <c r="B268" s="68"/>
      <c r="C268" s="104" t="s">
        <v>358</v>
      </c>
      <c r="D268" s="86"/>
      <c r="E268" s="86"/>
      <c r="F268" s="86"/>
      <c r="G268" s="64"/>
      <c r="I268" s="7"/>
    </row>
    <row r="269" spans="1:9" ht="11.25">
      <c r="A269" s="68"/>
      <c r="B269" s="68"/>
      <c r="C269" s="104" t="s">
        <v>68</v>
      </c>
      <c r="D269" s="86">
        <v>37279</v>
      </c>
      <c r="E269" s="86">
        <v>37279</v>
      </c>
      <c r="F269" s="86">
        <v>18640</v>
      </c>
      <c r="G269" s="64">
        <v>37279</v>
      </c>
      <c r="I269" s="7"/>
    </row>
    <row r="270" spans="1:9" ht="11.25">
      <c r="A270" s="68"/>
      <c r="B270" s="68"/>
      <c r="C270" s="104"/>
      <c r="D270" s="86"/>
      <c r="E270" s="86"/>
      <c r="F270" s="86"/>
      <c r="G270" s="64"/>
      <c r="I270" s="7"/>
    </row>
    <row r="271" spans="1:9" ht="11.25">
      <c r="A271" s="68" t="s">
        <v>138</v>
      </c>
      <c r="B271" s="68"/>
      <c r="C271" s="104"/>
      <c r="D271" s="86"/>
      <c r="E271" s="86"/>
      <c r="F271" s="86"/>
      <c r="G271" s="64"/>
      <c r="I271" s="7"/>
    </row>
    <row r="272" spans="1:9" ht="11.25">
      <c r="A272" s="68">
        <v>54</v>
      </c>
      <c r="B272" s="68">
        <v>3231</v>
      </c>
      <c r="C272" s="104" t="s">
        <v>180</v>
      </c>
      <c r="D272" s="86">
        <v>277400</v>
      </c>
      <c r="E272" s="86">
        <v>277400</v>
      </c>
      <c r="F272" s="86">
        <v>208400</v>
      </c>
      <c r="G272" s="64">
        <v>331800</v>
      </c>
      <c r="I272" s="7"/>
    </row>
    <row r="273" spans="1:9" ht="11.25">
      <c r="A273" s="68"/>
      <c r="B273" s="68"/>
      <c r="C273" s="104" t="s">
        <v>382</v>
      </c>
      <c r="D273" s="86"/>
      <c r="E273" s="86"/>
      <c r="F273" s="86"/>
      <c r="G273" s="64"/>
      <c r="I273" s="7"/>
    </row>
    <row r="274" spans="1:9" ht="11.25">
      <c r="A274" s="68"/>
      <c r="B274" s="68"/>
      <c r="C274" s="104" t="s">
        <v>69</v>
      </c>
      <c r="D274" s="86">
        <v>26172</v>
      </c>
      <c r="E274" s="86">
        <v>26356.74</v>
      </c>
      <c r="F274" s="86">
        <v>13178.74</v>
      </c>
      <c r="G274" s="64">
        <v>29235.74</v>
      </c>
      <c r="I274" s="7"/>
    </row>
    <row r="275" spans="1:9" ht="11.25">
      <c r="A275" s="68"/>
      <c r="B275" s="68"/>
      <c r="C275" s="104"/>
      <c r="D275" s="86"/>
      <c r="E275" s="86"/>
      <c r="F275" s="86"/>
      <c r="G275" s="64"/>
      <c r="I275" s="7"/>
    </row>
    <row r="276" spans="1:7" ht="11.25">
      <c r="A276" s="68"/>
      <c r="B276" s="68"/>
      <c r="C276" s="82" t="s">
        <v>41</v>
      </c>
      <c r="D276" s="85">
        <f>SUM(D277:D297)</f>
        <v>7440500</v>
      </c>
      <c r="E276" s="85">
        <f>SUM(E277:E297)</f>
        <v>9425159.02</v>
      </c>
      <c r="F276" s="85">
        <f>SUM(F277:F297)</f>
        <v>7013173.599999999</v>
      </c>
      <c r="G276" s="95">
        <f>SUM(G277:G297)</f>
        <v>9269100</v>
      </c>
    </row>
    <row r="277" spans="1:7" ht="11.25">
      <c r="A277" s="68">
        <v>163</v>
      </c>
      <c r="B277" s="68">
        <v>3314</v>
      </c>
      <c r="C277" s="104" t="s">
        <v>58</v>
      </c>
      <c r="D277" s="86">
        <v>1076500</v>
      </c>
      <c r="E277" s="86">
        <v>1126500</v>
      </c>
      <c r="F277" s="86">
        <v>730800.78</v>
      </c>
      <c r="G277" s="64">
        <v>1276000</v>
      </c>
    </row>
    <row r="278" spans="1:7" ht="11.25">
      <c r="A278" s="68"/>
      <c r="B278" s="68"/>
      <c r="C278" s="104" t="s">
        <v>509</v>
      </c>
      <c r="D278" s="86"/>
      <c r="E278" s="86"/>
      <c r="F278" s="86"/>
      <c r="G278" s="64"/>
    </row>
    <row r="279" spans="1:7" ht="11.25">
      <c r="A279" s="68">
        <v>164</v>
      </c>
      <c r="B279" s="68">
        <v>3315</v>
      </c>
      <c r="C279" s="104" t="s">
        <v>59</v>
      </c>
      <c r="D279" s="86">
        <v>906000</v>
      </c>
      <c r="E279" s="86">
        <v>906000</v>
      </c>
      <c r="F279" s="86">
        <v>442868.94</v>
      </c>
      <c r="G279" s="64">
        <v>1197800</v>
      </c>
    </row>
    <row r="280" spans="1:7" ht="11.25">
      <c r="A280" s="68"/>
      <c r="B280" s="68"/>
      <c r="C280" s="104" t="s">
        <v>474</v>
      </c>
      <c r="D280" s="86"/>
      <c r="E280" s="86"/>
      <c r="F280" s="86"/>
      <c r="G280" s="64"/>
    </row>
    <row r="281" spans="1:7" ht="11.25">
      <c r="A281" s="68"/>
      <c r="B281" s="68"/>
      <c r="C281" s="104"/>
      <c r="D281" s="86"/>
      <c r="E281" s="86"/>
      <c r="F281" s="86"/>
      <c r="G281" s="64"/>
    </row>
    <row r="282" spans="1:7" ht="11.25">
      <c r="A282" s="68" t="s">
        <v>139</v>
      </c>
      <c r="B282" s="68"/>
      <c r="C282" s="104"/>
      <c r="D282" s="86"/>
      <c r="E282" s="86"/>
      <c r="F282" s="86"/>
      <c r="G282" s="64"/>
    </row>
    <row r="283" spans="1:8" ht="11.25">
      <c r="A283" s="68">
        <v>166</v>
      </c>
      <c r="B283" s="68">
        <v>3319</v>
      </c>
      <c r="C283" s="104" t="s">
        <v>70</v>
      </c>
      <c r="D283" s="86">
        <v>2970000</v>
      </c>
      <c r="E283" s="86">
        <v>2970000</v>
      </c>
      <c r="F283" s="86">
        <v>2229000</v>
      </c>
      <c r="G283" s="64">
        <v>3250000</v>
      </c>
      <c r="H283" s="30" t="s">
        <v>315</v>
      </c>
    </row>
    <row r="284" spans="1:8" ht="11.25">
      <c r="A284" s="68"/>
      <c r="B284" s="68"/>
      <c r="C284" s="104" t="s">
        <v>383</v>
      </c>
      <c r="D284" s="86"/>
      <c r="E284" s="86"/>
      <c r="F284" s="86"/>
      <c r="G284" s="64"/>
      <c r="H284" s="30"/>
    </row>
    <row r="285" spans="1:7" ht="11.25">
      <c r="A285" s="68"/>
      <c r="B285" s="68"/>
      <c r="C285" s="104" t="s">
        <v>71</v>
      </c>
      <c r="D285" s="86">
        <v>800000</v>
      </c>
      <c r="E285" s="86">
        <v>800000</v>
      </c>
      <c r="F285" s="86">
        <v>800000</v>
      </c>
      <c r="G285" s="64">
        <v>800000</v>
      </c>
    </row>
    <row r="286" spans="1:8" ht="11.25">
      <c r="A286" s="68"/>
      <c r="B286" s="68"/>
      <c r="C286" s="104" t="s">
        <v>437</v>
      </c>
      <c r="D286" s="86">
        <v>40000</v>
      </c>
      <c r="E286" s="86">
        <v>40000</v>
      </c>
      <c r="F286" s="86"/>
      <c r="G286" s="64">
        <v>180000</v>
      </c>
      <c r="H286" s="6"/>
    </row>
    <row r="287" spans="1:7" ht="11.25">
      <c r="A287" s="68"/>
      <c r="B287" s="68"/>
      <c r="C287" s="104" t="s">
        <v>287</v>
      </c>
      <c r="D287" s="86">
        <v>0</v>
      </c>
      <c r="E287" s="86">
        <v>0</v>
      </c>
      <c r="F287" s="86"/>
      <c r="G287" s="64"/>
    </row>
    <row r="288" spans="1:7" ht="11.25">
      <c r="A288" s="68">
        <v>169</v>
      </c>
      <c r="B288" s="68">
        <v>3319</v>
      </c>
      <c r="C288" s="104" t="s">
        <v>60</v>
      </c>
      <c r="D288" s="86">
        <v>943000</v>
      </c>
      <c r="E288" s="86">
        <v>943000</v>
      </c>
      <c r="F288" s="86">
        <v>711000</v>
      </c>
      <c r="G288" s="64">
        <v>1750000</v>
      </c>
    </row>
    <row r="289" spans="1:7" ht="11.25">
      <c r="A289" s="68"/>
      <c r="B289" s="68"/>
      <c r="C289" s="104" t="s">
        <v>520</v>
      </c>
      <c r="D289" s="86"/>
      <c r="E289" s="86"/>
      <c r="F289" s="86"/>
      <c r="G289" s="64"/>
    </row>
    <row r="290" spans="1:8" ht="11.25">
      <c r="A290" s="68"/>
      <c r="B290" s="68"/>
      <c r="C290" s="104" t="s">
        <v>61</v>
      </c>
      <c r="D290" s="86">
        <v>5000</v>
      </c>
      <c r="E290" s="86">
        <v>4224</v>
      </c>
      <c r="F290" s="86">
        <v>2112</v>
      </c>
      <c r="G290" s="64">
        <v>25000</v>
      </c>
      <c r="H290" s="92"/>
    </row>
    <row r="291" spans="1:8" ht="11.25">
      <c r="A291" s="68"/>
      <c r="B291" s="68"/>
      <c r="C291" s="104" t="s">
        <v>438</v>
      </c>
      <c r="D291" s="86">
        <v>0</v>
      </c>
      <c r="E291" s="86">
        <v>1587685.76</v>
      </c>
      <c r="F291" s="86">
        <v>1587685.76</v>
      </c>
      <c r="G291" s="64"/>
      <c r="H291" s="92"/>
    </row>
    <row r="292" spans="1:8" ht="11.25">
      <c r="A292" s="68"/>
      <c r="B292" s="68"/>
      <c r="C292" s="104" t="s">
        <v>439</v>
      </c>
      <c r="D292" s="86">
        <v>0</v>
      </c>
      <c r="E292" s="86">
        <v>247749.26</v>
      </c>
      <c r="F292" s="86">
        <v>247749.26</v>
      </c>
      <c r="G292" s="64"/>
      <c r="H292" s="92"/>
    </row>
    <row r="293" spans="1:8" ht="11.25">
      <c r="A293" s="68"/>
      <c r="B293" s="68"/>
      <c r="C293" s="104"/>
      <c r="D293" s="86"/>
      <c r="E293" s="86"/>
      <c r="F293" s="86"/>
      <c r="G293" s="64"/>
      <c r="H293" s="92"/>
    </row>
    <row r="294" spans="1:8" ht="11.25">
      <c r="A294" s="68">
        <v>167</v>
      </c>
      <c r="B294" s="68">
        <v>3319</v>
      </c>
      <c r="C294" s="104" t="s">
        <v>518</v>
      </c>
      <c r="D294" s="86">
        <v>150000</v>
      </c>
      <c r="E294" s="86">
        <v>150000</v>
      </c>
      <c r="F294" s="86">
        <v>43612.6</v>
      </c>
      <c r="G294" s="64">
        <v>140300</v>
      </c>
      <c r="H294" s="128" t="s">
        <v>519</v>
      </c>
    </row>
    <row r="295" spans="1:8" ht="11.25">
      <c r="A295" s="68">
        <v>165</v>
      </c>
      <c r="B295" s="68">
        <v>3349</v>
      </c>
      <c r="C295" s="104" t="s">
        <v>72</v>
      </c>
      <c r="D295" s="86">
        <v>50000</v>
      </c>
      <c r="E295" s="86">
        <v>50000</v>
      </c>
      <c r="F295" s="86">
        <v>500</v>
      </c>
      <c r="G295" s="64">
        <v>50000</v>
      </c>
      <c r="H295" s="92"/>
    </row>
    <row r="296" spans="1:7" ht="11.25">
      <c r="A296" s="68">
        <v>162</v>
      </c>
      <c r="B296" s="68">
        <v>3399</v>
      </c>
      <c r="C296" s="104" t="s">
        <v>359</v>
      </c>
      <c r="D296" s="86">
        <v>300000</v>
      </c>
      <c r="E296" s="86">
        <v>400000</v>
      </c>
      <c r="F296" s="86">
        <v>123163.5</v>
      </c>
      <c r="G296" s="64">
        <v>400000</v>
      </c>
    </row>
    <row r="297" spans="1:7" ht="11.25">
      <c r="A297" s="68">
        <v>0</v>
      </c>
      <c r="B297" s="68">
        <v>3399</v>
      </c>
      <c r="C297" s="104" t="s">
        <v>140</v>
      </c>
      <c r="D297" s="86">
        <v>200000</v>
      </c>
      <c r="E297" s="86">
        <v>200000</v>
      </c>
      <c r="F297" s="86">
        <v>94680.76</v>
      </c>
      <c r="G297" s="64">
        <v>200000</v>
      </c>
    </row>
    <row r="298" spans="1:7" ht="11.25">
      <c r="A298" s="68"/>
      <c r="B298" s="68"/>
      <c r="C298" s="104"/>
      <c r="D298" s="68"/>
      <c r="E298" s="86"/>
      <c r="F298" s="86"/>
      <c r="G298" s="64"/>
    </row>
    <row r="299" spans="1:7" ht="11.25">
      <c r="A299" s="68"/>
      <c r="B299" s="68"/>
      <c r="C299" s="82" t="s">
        <v>42</v>
      </c>
      <c r="D299" s="85">
        <f>SUM(D300:D324)</f>
        <v>5600000</v>
      </c>
      <c r="E299" s="85">
        <f>E300+E312+E313+E314+E316</f>
        <v>5600000</v>
      </c>
      <c r="F299" s="85">
        <f>F300+F312+F313+F314+F316</f>
        <v>3295584.52</v>
      </c>
      <c r="G299" s="79">
        <f>G300+G312+G313+G314+G316</f>
        <v>5826000</v>
      </c>
    </row>
    <row r="300" spans="1:7" ht="11.25">
      <c r="A300" s="68">
        <v>0</v>
      </c>
      <c r="B300" s="68">
        <v>3419</v>
      </c>
      <c r="C300" s="104" t="s">
        <v>352</v>
      </c>
      <c r="D300" s="86">
        <v>3700000</v>
      </c>
      <c r="E300" s="86">
        <v>3700000</v>
      </c>
      <c r="F300" s="86">
        <f>SUM(F302:F310)</f>
        <v>2464500</v>
      </c>
      <c r="G300" s="64">
        <v>3700000</v>
      </c>
    </row>
    <row r="301" spans="1:7" ht="11.25">
      <c r="A301" s="68"/>
      <c r="B301" s="68"/>
      <c r="C301" s="104" t="s">
        <v>99</v>
      </c>
      <c r="D301" s="86"/>
      <c r="E301" s="86"/>
      <c r="F301" s="86"/>
      <c r="G301" s="64"/>
    </row>
    <row r="302" spans="1:8" ht="11.25">
      <c r="A302" s="68"/>
      <c r="B302" s="68"/>
      <c r="C302" s="104" t="s">
        <v>288</v>
      </c>
      <c r="D302" s="68"/>
      <c r="E302" s="86"/>
      <c r="F302" s="86">
        <v>1000000</v>
      </c>
      <c r="G302" s="64"/>
      <c r="H302" s="30"/>
    </row>
    <row r="303" spans="1:9" ht="11.25">
      <c r="A303" s="68"/>
      <c r="B303" s="68"/>
      <c r="C303" s="104" t="s">
        <v>88</v>
      </c>
      <c r="D303" s="68"/>
      <c r="E303" s="86"/>
      <c r="F303" s="86">
        <v>830000</v>
      </c>
      <c r="G303" s="64"/>
      <c r="H303" s="30"/>
      <c r="I303" s="1"/>
    </row>
    <row r="304" spans="1:9" ht="11.25">
      <c r="A304" s="68"/>
      <c r="B304" s="68"/>
      <c r="C304" s="104" t="s">
        <v>100</v>
      </c>
      <c r="D304" s="68"/>
      <c r="E304" s="86"/>
      <c r="F304" s="86">
        <v>520000</v>
      </c>
      <c r="G304" s="64"/>
      <c r="H304" s="30"/>
      <c r="I304" s="1"/>
    </row>
    <row r="305" spans="1:9" ht="11.25">
      <c r="A305" s="68"/>
      <c r="B305" s="68"/>
      <c r="C305" s="104" t="s">
        <v>142</v>
      </c>
      <c r="D305" s="68"/>
      <c r="E305" s="86"/>
      <c r="F305" s="86"/>
      <c r="G305" s="64"/>
      <c r="H305" s="30"/>
      <c r="I305" s="1"/>
    </row>
    <row r="306" spans="1:9" ht="11.25">
      <c r="A306" s="68"/>
      <c r="B306" s="68"/>
      <c r="C306" s="104" t="s">
        <v>143</v>
      </c>
      <c r="D306" s="68"/>
      <c r="E306" s="86"/>
      <c r="F306" s="86">
        <v>31500</v>
      </c>
      <c r="G306" s="64"/>
      <c r="H306" s="30"/>
      <c r="I306" s="1"/>
    </row>
    <row r="307" spans="1:9" ht="11.25">
      <c r="A307" s="68"/>
      <c r="B307" s="68"/>
      <c r="C307" s="104" t="s">
        <v>193</v>
      </c>
      <c r="D307" s="68"/>
      <c r="E307" s="86"/>
      <c r="F307" s="86">
        <v>18000</v>
      </c>
      <c r="G307" s="64"/>
      <c r="H307" s="30"/>
      <c r="I307" s="1"/>
    </row>
    <row r="308" spans="1:9" ht="11.25">
      <c r="A308" s="68"/>
      <c r="B308" s="68"/>
      <c r="C308" s="104" t="s">
        <v>485</v>
      </c>
      <c r="D308" s="68"/>
      <c r="E308" s="86"/>
      <c r="F308" s="86">
        <v>20000</v>
      </c>
      <c r="G308" s="64"/>
      <c r="H308" s="30"/>
      <c r="I308" s="1"/>
    </row>
    <row r="309" spans="1:9" ht="11.25">
      <c r="A309" s="68"/>
      <c r="B309" s="68"/>
      <c r="C309" s="104" t="s">
        <v>351</v>
      </c>
      <c r="D309" s="68"/>
      <c r="E309" s="86"/>
      <c r="F309" s="86">
        <v>15000</v>
      </c>
      <c r="G309" s="64"/>
      <c r="H309" s="30"/>
      <c r="I309" s="1"/>
    </row>
    <row r="310" spans="1:9" ht="11.25">
      <c r="A310" s="68"/>
      <c r="B310" s="68"/>
      <c r="C310" s="104" t="s">
        <v>486</v>
      </c>
      <c r="D310" s="68"/>
      <c r="E310" s="86"/>
      <c r="F310" s="86">
        <v>30000</v>
      </c>
      <c r="G310" s="64"/>
      <c r="H310" s="30"/>
      <c r="I310" s="1"/>
    </row>
    <row r="311" spans="1:9" ht="11.25">
      <c r="A311" s="68"/>
      <c r="B311" s="68"/>
      <c r="C311" s="104"/>
      <c r="D311" s="68"/>
      <c r="E311" s="86"/>
      <c r="F311" s="86"/>
      <c r="G311" s="64"/>
      <c r="H311" s="30"/>
      <c r="I311" s="1"/>
    </row>
    <row r="312" spans="1:9" ht="11.25">
      <c r="A312" s="68">
        <v>0</v>
      </c>
      <c r="B312" s="68">
        <v>3421</v>
      </c>
      <c r="C312" s="104" t="s">
        <v>144</v>
      </c>
      <c r="D312" s="86">
        <v>500000</v>
      </c>
      <c r="E312" s="86">
        <v>500000</v>
      </c>
      <c r="F312" s="86">
        <v>169843.52</v>
      </c>
      <c r="G312" s="64">
        <v>500000</v>
      </c>
      <c r="H312" s="30"/>
      <c r="I312" s="1"/>
    </row>
    <row r="313" spans="1:9" ht="11.25">
      <c r="A313" s="68">
        <v>33</v>
      </c>
      <c r="B313" s="68">
        <v>3419</v>
      </c>
      <c r="C313" s="104" t="s">
        <v>374</v>
      </c>
      <c r="D313" s="86">
        <v>500000</v>
      </c>
      <c r="E313" s="86">
        <v>500000</v>
      </c>
      <c r="F313" s="86">
        <v>322692</v>
      </c>
      <c r="G313" s="64">
        <v>726000</v>
      </c>
      <c r="H313" s="30"/>
      <c r="I313" s="1"/>
    </row>
    <row r="314" spans="1:9" ht="11.25">
      <c r="A314" s="68">
        <v>34</v>
      </c>
      <c r="B314" s="68">
        <v>3419</v>
      </c>
      <c r="C314" s="104" t="s">
        <v>373</v>
      </c>
      <c r="D314" s="86">
        <v>500000</v>
      </c>
      <c r="E314" s="86">
        <v>500000</v>
      </c>
      <c r="F314" s="86">
        <v>72149</v>
      </c>
      <c r="G314" s="64">
        <v>500000</v>
      </c>
      <c r="H314" s="30"/>
      <c r="I314" s="1"/>
    </row>
    <row r="315" spans="1:9" ht="11.25">
      <c r="A315" s="68"/>
      <c r="B315" s="68"/>
      <c r="C315" s="104"/>
      <c r="D315" s="86"/>
      <c r="E315" s="86"/>
      <c r="F315" s="86"/>
      <c r="G315" s="64"/>
      <c r="H315" s="30"/>
      <c r="I315" s="1"/>
    </row>
    <row r="316" spans="1:9" ht="11.25">
      <c r="A316" s="68"/>
      <c r="B316" s="68">
        <v>3429</v>
      </c>
      <c r="C316" s="108" t="s">
        <v>353</v>
      </c>
      <c r="D316" s="86">
        <v>400000</v>
      </c>
      <c r="E316" s="86">
        <v>400000</v>
      </c>
      <c r="F316" s="86">
        <f>SUM(F317:F332)</f>
        <v>266400</v>
      </c>
      <c r="G316" s="64">
        <v>400000</v>
      </c>
      <c r="H316" s="30"/>
      <c r="I316" s="1"/>
    </row>
    <row r="317" spans="1:9" ht="11.25">
      <c r="A317" s="68"/>
      <c r="B317" s="68"/>
      <c r="C317" s="104" t="s">
        <v>102</v>
      </c>
      <c r="D317" s="68"/>
      <c r="E317" s="86"/>
      <c r="F317" s="86"/>
      <c r="G317" s="64"/>
      <c r="H317" s="30"/>
      <c r="I317" s="1"/>
    </row>
    <row r="318" spans="1:9" ht="11.25">
      <c r="A318" s="68"/>
      <c r="B318" s="68"/>
      <c r="C318" s="104" t="s">
        <v>103</v>
      </c>
      <c r="D318" s="68"/>
      <c r="E318" s="86"/>
      <c r="F318" s="86">
        <v>20000</v>
      </c>
      <c r="G318" s="64"/>
      <c r="H318" s="30"/>
      <c r="I318" s="1"/>
    </row>
    <row r="319" spans="1:9" ht="11.25">
      <c r="A319" s="68"/>
      <c r="B319" s="68"/>
      <c r="C319" s="104" t="s">
        <v>104</v>
      </c>
      <c r="D319" s="68"/>
      <c r="E319" s="86"/>
      <c r="F319" s="86">
        <v>19100</v>
      </c>
      <c r="G319" s="64"/>
      <c r="H319" s="30"/>
      <c r="I319" s="1"/>
    </row>
    <row r="320" spans="1:9" ht="11.25">
      <c r="A320" s="68"/>
      <c r="B320" s="68"/>
      <c r="C320" s="104" t="s">
        <v>105</v>
      </c>
      <c r="D320" s="68"/>
      <c r="E320" s="86"/>
      <c r="F320" s="86">
        <v>50000</v>
      </c>
      <c r="G320" s="64"/>
      <c r="H320" s="30"/>
      <c r="I320" s="1"/>
    </row>
    <row r="321" spans="1:9" ht="11.25">
      <c r="A321" s="68"/>
      <c r="B321" s="68"/>
      <c r="C321" s="104" t="s">
        <v>106</v>
      </c>
      <c r="D321" s="68"/>
      <c r="E321" s="86"/>
      <c r="F321" s="86"/>
      <c r="G321" s="64"/>
      <c r="H321" s="30"/>
      <c r="I321" s="1"/>
    </row>
    <row r="322" spans="1:9" ht="11.25">
      <c r="A322" s="68"/>
      <c r="B322" s="68"/>
      <c r="C322" s="104" t="s">
        <v>107</v>
      </c>
      <c r="D322" s="68"/>
      <c r="E322" s="86"/>
      <c r="F322" s="86"/>
      <c r="G322" s="64"/>
      <c r="H322" s="30"/>
      <c r="I322" s="1"/>
    </row>
    <row r="323" spans="1:9" ht="11.25">
      <c r="A323" s="68"/>
      <c r="B323" s="68"/>
      <c r="C323" s="104" t="s">
        <v>108</v>
      </c>
      <c r="D323" s="68"/>
      <c r="E323" s="86"/>
      <c r="F323" s="86">
        <v>40000</v>
      </c>
      <c r="G323" s="64"/>
      <c r="H323" s="30"/>
      <c r="I323" s="1"/>
    </row>
    <row r="324" spans="1:9" ht="11.25">
      <c r="A324" s="68"/>
      <c r="B324" s="68"/>
      <c r="C324" s="104" t="s">
        <v>141</v>
      </c>
      <c r="D324" s="68"/>
      <c r="E324" s="86"/>
      <c r="F324" s="86"/>
      <c r="G324" s="64"/>
      <c r="H324" s="30"/>
      <c r="I324" s="1"/>
    </row>
    <row r="325" spans="1:9" ht="11.25">
      <c r="A325" s="68"/>
      <c r="B325" s="68"/>
      <c r="C325" s="104" t="s">
        <v>112</v>
      </c>
      <c r="D325" s="68"/>
      <c r="E325" s="86"/>
      <c r="F325" s="86">
        <v>27300</v>
      </c>
      <c r="G325" s="64"/>
      <c r="H325" s="30"/>
      <c r="I325" s="1"/>
    </row>
    <row r="326" spans="1:9" ht="11.25">
      <c r="A326" s="68"/>
      <c r="B326" s="68"/>
      <c r="C326" s="104" t="s">
        <v>109</v>
      </c>
      <c r="D326" s="68"/>
      <c r="E326" s="86"/>
      <c r="F326" s="86">
        <v>50000</v>
      </c>
      <c r="G326" s="64"/>
      <c r="H326" s="30"/>
      <c r="I326" s="1"/>
    </row>
    <row r="327" spans="1:9" ht="11.25">
      <c r="A327" s="68"/>
      <c r="B327" s="68"/>
      <c r="C327" s="104" t="s">
        <v>110</v>
      </c>
      <c r="D327" s="68"/>
      <c r="E327" s="86"/>
      <c r="F327" s="86">
        <v>40000</v>
      </c>
      <c r="G327" s="64"/>
      <c r="H327" s="30"/>
      <c r="I327" s="1"/>
    </row>
    <row r="328" spans="1:9" ht="11.25">
      <c r="A328" s="68"/>
      <c r="B328" s="68"/>
      <c r="C328" s="104" t="s">
        <v>111</v>
      </c>
      <c r="D328" s="68"/>
      <c r="E328" s="86"/>
      <c r="F328" s="86"/>
      <c r="G328" s="64"/>
      <c r="H328" s="30"/>
      <c r="I328" s="1"/>
    </row>
    <row r="329" spans="1:9" ht="11.25">
      <c r="A329" s="68"/>
      <c r="B329" s="68"/>
      <c r="C329" s="104" t="s">
        <v>192</v>
      </c>
      <c r="D329" s="68"/>
      <c r="E329" s="86"/>
      <c r="F329" s="86"/>
      <c r="G329" s="64"/>
      <c r="H329" s="30"/>
      <c r="I329" s="1"/>
    </row>
    <row r="330" spans="1:9" ht="11.25">
      <c r="A330" s="68"/>
      <c r="B330" s="68"/>
      <c r="C330" s="104" t="s">
        <v>487</v>
      </c>
      <c r="D330" s="68"/>
      <c r="E330" s="86"/>
      <c r="F330" s="86">
        <v>10000</v>
      </c>
      <c r="G330" s="64"/>
      <c r="H330" s="30"/>
      <c r="I330" s="1"/>
    </row>
    <row r="331" spans="1:9" ht="11.25">
      <c r="A331" s="68"/>
      <c r="B331" s="68"/>
      <c r="C331" s="104" t="s">
        <v>488</v>
      </c>
      <c r="D331" s="68"/>
      <c r="E331" s="86"/>
      <c r="F331" s="86">
        <v>10000</v>
      </c>
      <c r="G331" s="64"/>
      <c r="H331" s="30"/>
      <c r="I331" s="1"/>
    </row>
    <row r="332" spans="1:9" ht="11.25">
      <c r="A332" s="68"/>
      <c r="B332" s="68"/>
      <c r="C332" s="104"/>
      <c r="D332" s="86"/>
      <c r="E332" s="86"/>
      <c r="F332" s="86"/>
      <c r="G332" s="64"/>
      <c r="H332" s="30"/>
      <c r="I332" s="1"/>
    </row>
    <row r="333" spans="1:9" ht="11.25">
      <c r="A333" s="68"/>
      <c r="B333" s="68"/>
      <c r="C333" s="82" t="s">
        <v>43</v>
      </c>
      <c r="D333" s="85">
        <f>SUM(D335:D340)</f>
        <v>1996572</v>
      </c>
      <c r="E333" s="85">
        <f>SUM(E335:E340)</f>
        <v>2103699</v>
      </c>
      <c r="F333" s="85">
        <f>SUM(F335:F340)</f>
        <v>1524186</v>
      </c>
      <c r="G333" s="95">
        <f>SUM(G335:G340)</f>
        <v>1996560</v>
      </c>
      <c r="H333" s="30"/>
      <c r="I333" s="1"/>
    </row>
    <row r="334" spans="1:7" ht="11.25">
      <c r="A334" s="68" t="s">
        <v>145</v>
      </c>
      <c r="B334" s="68"/>
      <c r="C334" s="108"/>
      <c r="D334" s="85"/>
      <c r="E334" s="85"/>
      <c r="F334" s="85"/>
      <c r="G334" s="79"/>
    </row>
    <row r="335" spans="1:8" ht="11.25">
      <c r="A335" s="68">
        <v>0</v>
      </c>
      <c r="B335" s="68">
        <v>3511</v>
      </c>
      <c r="C335" s="104" t="s">
        <v>146</v>
      </c>
      <c r="D335" s="86">
        <v>1890000</v>
      </c>
      <c r="E335" s="86">
        <v>1890000</v>
      </c>
      <c r="F335" s="86">
        <v>1416000</v>
      </c>
      <c r="G335" s="64">
        <v>1890000</v>
      </c>
      <c r="H335" s="92"/>
    </row>
    <row r="336" spans="1:8" ht="11.25">
      <c r="A336" s="68"/>
      <c r="B336" s="68"/>
      <c r="C336" s="104" t="s">
        <v>515</v>
      </c>
      <c r="D336" s="86"/>
      <c r="E336" s="86"/>
      <c r="F336" s="86"/>
      <c r="G336" s="64"/>
      <c r="H336" s="92"/>
    </row>
    <row r="337" spans="1:7" ht="11.25">
      <c r="A337" s="68"/>
      <c r="B337" s="68"/>
      <c r="C337" s="104" t="s">
        <v>147</v>
      </c>
      <c r="D337" s="86">
        <v>106572</v>
      </c>
      <c r="E337" s="86">
        <v>158799</v>
      </c>
      <c r="F337" s="86">
        <v>53286</v>
      </c>
      <c r="G337" s="64">
        <v>106560</v>
      </c>
    </row>
    <row r="338" spans="1:7" ht="11.25">
      <c r="A338" s="68"/>
      <c r="B338" s="68"/>
      <c r="C338" s="104" t="s">
        <v>440</v>
      </c>
      <c r="D338" s="86">
        <v>0</v>
      </c>
      <c r="E338" s="86">
        <v>54900</v>
      </c>
      <c r="F338" s="86">
        <v>54900</v>
      </c>
      <c r="G338" s="64"/>
    </row>
    <row r="339" spans="1:7" ht="11.25">
      <c r="A339" s="68"/>
      <c r="B339" s="68"/>
      <c r="C339" s="104" t="s">
        <v>354</v>
      </c>
      <c r="D339" s="86">
        <v>0</v>
      </c>
      <c r="E339" s="86">
        <v>0</v>
      </c>
      <c r="F339" s="86">
        <v>0</v>
      </c>
      <c r="G339" s="64"/>
    </row>
    <row r="340" spans="1:7" ht="11.25">
      <c r="A340" s="68">
        <v>8</v>
      </c>
      <c r="B340" s="68">
        <v>3513</v>
      </c>
      <c r="C340" s="104" t="s">
        <v>148</v>
      </c>
      <c r="D340" s="86">
        <v>0</v>
      </c>
      <c r="E340" s="86">
        <v>0</v>
      </c>
      <c r="F340" s="86">
        <v>0</v>
      </c>
      <c r="G340" s="64">
        <v>0</v>
      </c>
    </row>
    <row r="341" spans="1:7" ht="11.25">
      <c r="A341" s="68"/>
      <c r="B341" s="68"/>
      <c r="C341" s="104" t="s">
        <v>265</v>
      </c>
      <c r="D341" s="86"/>
      <c r="E341" s="86"/>
      <c r="F341" s="86"/>
      <c r="G341" s="64"/>
    </row>
    <row r="342" spans="1:7" ht="11.25">
      <c r="A342" s="68"/>
      <c r="B342" s="68"/>
      <c r="C342" s="104"/>
      <c r="D342" s="86"/>
      <c r="E342" s="86"/>
      <c r="F342" s="86"/>
      <c r="G342" s="64"/>
    </row>
    <row r="343" spans="1:7" ht="11.25">
      <c r="A343" s="68"/>
      <c r="B343" s="68"/>
      <c r="C343" s="82" t="s">
        <v>44</v>
      </c>
      <c r="D343" s="85">
        <f>SUM(D344:D365)</f>
        <v>22229388</v>
      </c>
      <c r="E343" s="85">
        <f>SUM(E344:E365)</f>
        <v>29129388</v>
      </c>
      <c r="F343" s="85">
        <f>SUM(F344:F365)</f>
        <v>23395236.7</v>
      </c>
      <c r="G343" s="95">
        <f>SUM(G344:G365)</f>
        <v>24145632</v>
      </c>
    </row>
    <row r="344" spans="1:7" ht="11.25">
      <c r="A344" s="68"/>
      <c r="B344" s="68"/>
      <c r="C344" s="104" t="s">
        <v>149</v>
      </c>
      <c r="D344" s="68"/>
      <c r="E344" s="86"/>
      <c r="F344" s="86"/>
      <c r="G344" s="64"/>
    </row>
    <row r="345" spans="1:7" ht="11.25">
      <c r="A345" s="68">
        <v>808</v>
      </c>
      <c r="B345" s="68">
        <v>3612</v>
      </c>
      <c r="C345" s="104" t="s">
        <v>73</v>
      </c>
      <c r="D345" s="86">
        <v>3200000</v>
      </c>
      <c r="E345" s="86">
        <v>3200000</v>
      </c>
      <c r="F345" s="86">
        <v>2393027.81</v>
      </c>
      <c r="G345" s="64">
        <v>3200000</v>
      </c>
    </row>
    <row r="346" spans="1:7" ht="11.25">
      <c r="A346" s="68"/>
      <c r="B346" s="68"/>
      <c r="C346" s="104" t="s">
        <v>396</v>
      </c>
      <c r="D346" s="86">
        <v>1000000</v>
      </c>
      <c r="E346" s="86">
        <v>1000000</v>
      </c>
      <c r="F346" s="86">
        <v>962838</v>
      </c>
      <c r="G346" s="64">
        <v>1000000</v>
      </c>
    </row>
    <row r="347" spans="1:7" ht="11.25">
      <c r="A347" s="68">
        <v>8808</v>
      </c>
      <c r="B347" s="68">
        <v>3612</v>
      </c>
      <c r="C347" s="104" t="s">
        <v>74</v>
      </c>
      <c r="D347" s="86">
        <v>2500000</v>
      </c>
      <c r="E347" s="86">
        <v>3600000</v>
      </c>
      <c r="F347" s="86">
        <v>2466302.06</v>
      </c>
      <c r="G347" s="64">
        <v>3000000</v>
      </c>
    </row>
    <row r="348" spans="1:7" ht="11.25">
      <c r="A348" s="68"/>
      <c r="B348" s="68"/>
      <c r="C348" s="104"/>
      <c r="D348" s="86"/>
      <c r="E348" s="86"/>
      <c r="F348" s="86"/>
      <c r="G348" s="64"/>
    </row>
    <row r="349" spans="1:7" ht="11.25">
      <c r="A349" s="68"/>
      <c r="B349" s="68"/>
      <c r="C349" s="104" t="s">
        <v>150</v>
      </c>
      <c r="D349" s="68"/>
      <c r="E349" s="86"/>
      <c r="F349" s="86"/>
      <c r="G349" s="64"/>
    </row>
    <row r="350" spans="1:8" ht="11.25">
      <c r="A350" s="68">
        <v>809</v>
      </c>
      <c r="B350" s="68">
        <v>3613</v>
      </c>
      <c r="C350" s="104" t="s">
        <v>73</v>
      </c>
      <c r="D350" s="86">
        <v>800000</v>
      </c>
      <c r="E350" s="86">
        <v>800000</v>
      </c>
      <c r="F350" s="86">
        <v>395669.78</v>
      </c>
      <c r="G350" s="64">
        <v>700000</v>
      </c>
      <c r="H350" s="30"/>
    </row>
    <row r="351" spans="1:8" ht="11.25">
      <c r="A351" s="68">
        <v>8809</v>
      </c>
      <c r="B351" s="68">
        <v>3613</v>
      </c>
      <c r="C351" s="104" t="s">
        <v>74</v>
      </c>
      <c r="D351" s="86">
        <v>1500000</v>
      </c>
      <c r="E351" s="86">
        <v>3800000</v>
      </c>
      <c r="F351" s="86">
        <v>2731496.58</v>
      </c>
      <c r="G351" s="64">
        <v>2000000</v>
      </c>
      <c r="H351" s="30"/>
    </row>
    <row r="352" spans="1:7" ht="11.25">
      <c r="A352" s="68"/>
      <c r="B352" s="68"/>
      <c r="C352" s="104"/>
      <c r="D352" s="86"/>
      <c r="E352" s="86"/>
      <c r="F352" s="86"/>
      <c r="G352" s="64"/>
    </row>
    <row r="353" spans="1:7" ht="11.25">
      <c r="A353" s="68">
        <v>194</v>
      </c>
      <c r="B353" s="68">
        <v>3631</v>
      </c>
      <c r="C353" s="104" t="s">
        <v>75</v>
      </c>
      <c r="D353" s="86">
        <v>1600000</v>
      </c>
      <c r="E353" s="86">
        <v>1600000</v>
      </c>
      <c r="F353" s="86">
        <v>910225.02</v>
      </c>
      <c r="G353" s="64">
        <v>2080000</v>
      </c>
    </row>
    <row r="354" spans="1:8" ht="11.25">
      <c r="A354" s="68">
        <v>195</v>
      </c>
      <c r="B354" s="68">
        <v>3632</v>
      </c>
      <c r="C354" s="104" t="s">
        <v>151</v>
      </c>
      <c r="D354" s="86">
        <v>300000</v>
      </c>
      <c r="E354" s="86">
        <v>300000</v>
      </c>
      <c r="F354" s="86">
        <v>249469.79</v>
      </c>
      <c r="G354" s="64">
        <v>300000</v>
      </c>
      <c r="H354" s="30"/>
    </row>
    <row r="355" spans="1:8" ht="11.25">
      <c r="A355" s="68"/>
      <c r="B355" s="68"/>
      <c r="C355" s="104" t="s">
        <v>441</v>
      </c>
      <c r="D355" s="86">
        <v>0</v>
      </c>
      <c r="E355" s="86">
        <v>0</v>
      </c>
      <c r="F355" s="86"/>
      <c r="G355" s="64">
        <v>1500000</v>
      </c>
      <c r="H355" s="30"/>
    </row>
    <row r="356" spans="1:7" ht="12" customHeight="1">
      <c r="A356" s="68">
        <v>0</v>
      </c>
      <c r="B356" s="68">
        <v>3635</v>
      </c>
      <c r="C356" s="104" t="s">
        <v>45</v>
      </c>
      <c r="D356" s="86">
        <v>500000</v>
      </c>
      <c r="E356" s="86">
        <v>100000</v>
      </c>
      <c r="F356" s="86"/>
      <c r="G356" s="64">
        <v>950000</v>
      </c>
    </row>
    <row r="357" spans="1:7" ht="11.25">
      <c r="A357" s="68"/>
      <c r="B357" s="68"/>
      <c r="C357" s="104"/>
      <c r="D357" s="86"/>
      <c r="E357" s="86"/>
      <c r="F357" s="86"/>
      <c r="G357" s="79"/>
    </row>
    <row r="358" spans="1:7" ht="11.25">
      <c r="A358" s="68"/>
      <c r="B358" s="68"/>
      <c r="C358" s="104" t="s">
        <v>76</v>
      </c>
      <c r="D358" s="86"/>
      <c r="E358" s="86"/>
      <c r="F358" s="86"/>
      <c r="G358" s="79"/>
    </row>
    <row r="359" spans="1:7" ht="11.25">
      <c r="A359" s="68">
        <v>0</v>
      </c>
      <c r="B359" s="68">
        <v>3639</v>
      </c>
      <c r="C359" s="104" t="s">
        <v>77</v>
      </c>
      <c r="D359" s="86">
        <v>500000</v>
      </c>
      <c r="E359" s="86">
        <v>500000</v>
      </c>
      <c r="F359" s="86">
        <v>402501.5</v>
      </c>
      <c r="G359" s="64">
        <v>500000</v>
      </c>
    </row>
    <row r="360" spans="1:7" ht="11.25">
      <c r="A360" s="68"/>
      <c r="B360" s="68"/>
      <c r="C360" s="104" t="s">
        <v>152</v>
      </c>
      <c r="D360" s="86">
        <v>3448000</v>
      </c>
      <c r="E360" s="86">
        <v>7348000</v>
      </c>
      <c r="F360" s="86">
        <v>6088215</v>
      </c>
      <c r="G360" s="64">
        <v>2000000</v>
      </c>
    </row>
    <row r="361" spans="1:7" ht="11.25">
      <c r="A361" s="68"/>
      <c r="B361" s="68"/>
      <c r="C361" s="104" t="s">
        <v>397</v>
      </c>
      <c r="D361" s="86">
        <v>6552000</v>
      </c>
      <c r="E361" s="86">
        <v>6552000</v>
      </c>
      <c r="F361" s="86">
        <v>6552000</v>
      </c>
      <c r="G361" s="64">
        <v>6552000</v>
      </c>
    </row>
    <row r="362" spans="1:8" ht="11.25">
      <c r="A362" s="68">
        <v>35</v>
      </c>
      <c r="B362" s="68">
        <v>3639</v>
      </c>
      <c r="C362" s="104" t="s">
        <v>79</v>
      </c>
      <c r="D362" s="86">
        <v>83888</v>
      </c>
      <c r="E362" s="86">
        <v>83888</v>
      </c>
      <c r="F362" s="86">
        <v>83888</v>
      </c>
      <c r="G362" s="64">
        <v>83632</v>
      </c>
      <c r="H362" s="1" t="s">
        <v>442</v>
      </c>
    </row>
    <row r="363" spans="1:7" ht="11.25">
      <c r="A363" s="68"/>
      <c r="B363" s="68"/>
      <c r="C363" s="104" t="s">
        <v>182</v>
      </c>
      <c r="D363" s="86">
        <v>40500</v>
      </c>
      <c r="E363" s="86">
        <v>40500</v>
      </c>
      <c r="F363" s="86">
        <v>27650.16</v>
      </c>
      <c r="G363" s="64">
        <v>40000</v>
      </c>
    </row>
    <row r="364" spans="1:7" ht="11.25">
      <c r="A364" s="68">
        <v>36</v>
      </c>
      <c r="B364" s="68">
        <v>3639</v>
      </c>
      <c r="C364" s="104" t="s">
        <v>78</v>
      </c>
      <c r="D364" s="86">
        <v>165000</v>
      </c>
      <c r="E364" s="86">
        <v>165000</v>
      </c>
      <c r="F364" s="86">
        <v>131953</v>
      </c>
      <c r="G364" s="64">
        <v>200000</v>
      </c>
    </row>
    <row r="365" spans="1:7" ht="11.25">
      <c r="A365" s="68">
        <v>37</v>
      </c>
      <c r="B365" s="68">
        <v>3639</v>
      </c>
      <c r="C365" s="104" t="s">
        <v>80</v>
      </c>
      <c r="D365" s="86">
        <v>40000</v>
      </c>
      <c r="E365" s="86">
        <v>40000</v>
      </c>
      <c r="F365" s="86">
        <v>0</v>
      </c>
      <c r="G365" s="64">
        <v>40000</v>
      </c>
    </row>
    <row r="366" spans="1:7" ht="11.25">
      <c r="A366" s="68"/>
      <c r="B366" s="68"/>
      <c r="C366" s="104"/>
      <c r="D366" s="86"/>
      <c r="E366" s="86"/>
      <c r="F366" s="86"/>
      <c r="G366" s="64"/>
    </row>
    <row r="367" spans="1:7" ht="11.25">
      <c r="A367" s="68"/>
      <c r="B367" s="68"/>
      <c r="C367" s="82" t="s">
        <v>19</v>
      </c>
      <c r="D367" s="85">
        <f>SUM(D368:D375)</f>
        <v>12045000</v>
      </c>
      <c r="E367" s="85">
        <f>SUM(E368:E375)</f>
        <v>12045000</v>
      </c>
      <c r="F367" s="85">
        <f>SUM(F368:F375)</f>
        <v>9347730.43</v>
      </c>
      <c r="G367" s="95">
        <f>SUM(G368:G375)</f>
        <v>13133000</v>
      </c>
    </row>
    <row r="368" spans="1:7" ht="11.25">
      <c r="A368" s="68">
        <v>193</v>
      </c>
      <c r="B368" s="68">
        <v>3721</v>
      </c>
      <c r="C368" s="104" t="s">
        <v>81</v>
      </c>
      <c r="D368" s="86">
        <v>500000</v>
      </c>
      <c r="E368" s="86">
        <v>500000</v>
      </c>
      <c r="F368" s="86">
        <v>424723.7</v>
      </c>
      <c r="G368" s="64">
        <v>500000</v>
      </c>
    </row>
    <row r="369" spans="1:7" ht="11.25">
      <c r="A369" s="68">
        <v>192</v>
      </c>
      <c r="B369" s="68">
        <v>3722</v>
      </c>
      <c r="C369" s="104" t="s">
        <v>82</v>
      </c>
      <c r="D369" s="86">
        <v>5920000</v>
      </c>
      <c r="E369" s="86">
        <v>5920000</v>
      </c>
      <c r="F369" s="86">
        <v>5292123.3</v>
      </c>
      <c r="G369" s="64">
        <v>6718000</v>
      </c>
    </row>
    <row r="370" spans="1:7" ht="11.25">
      <c r="A370" s="68">
        <v>192</v>
      </c>
      <c r="B370" s="68">
        <v>3722</v>
      </c>
      <c r="C370" s="104" t="s">
        <v>153</v>
      </c>
      <c r="D370" s="86">
        <v>500000</v>
      </c>
      <c r="E370" s="86">
        <v>500000</v>
      </c>
      <c r="F370" s="86">
        <v>333336</v>
      </c>
      <c r="G370" s="64">
        <v>600000</v>
      </c>
    </row>
    <row r="371" spans="1:7" ht="11.25">
      <c r="A371" s="68">
        <v>192</v>
      </c>
      <c r="B371" s="68">
        <v>3722</v>
      </c>
      <c r="C371" s="104" t="s">
        <v>154</v>
      </c>
      <c r="D371" s="86">
        <v>25000</v>
      </c>
      <c r="E371" s="86">
        <v>25000</v>
      </c>
      <c r="F371" s="86">
        <v>12896.2</v>
      </c>
      <c r="G371" s="64">
        <v>20000</v>
      </c>
    </row>
    <row r="372" spans="1:7" ht="11.25">
      <c r="A372" s="68">
        <v>196</v>
      </c>
      <c r="B372" s="68">
        <v>3722</v>
      </c>
      <c r="C372" s="104" t="s">
        <v>155</v>
      </c>
      <c r="D372" s="86">
        <v>1100000</v>
      </c>
      <c r="E372" s="86">
        <v>1100000</v>
      </c>
      <c r="F372" s="86">
        <v>687500</v>
      </c>
      <c r="G372" s="64">
        <v>1295000</v>
      </c>
    </row>
    <row r="373" spans="1:7" ht="11.25">
      <c r="A373" s="68">
        <v>191</v>
      </c>
      <c r="B373" s="68">
        <v>3745</v>
      </c>
      <c r="C373" s="104" t="s">
        <v>208</v>
      </c>
      <c r="D373" s="15">
        <v>2000000</v>
      </c>
      <c r="E373" s="86">
        <v>2000000</v>
      </c>
      <c r="F373" s="86">
        <v>1131762.24</v>
      </c>
      <c r="G373" s="64">
        <v>2000000</v>
      </c>
    </row>
    <row r="374" spans="1:7" ht="11.25">
      <c r="A374" s="68">
        <v>181</v>
      </c>
      <c r="B374" s="68">
        <v>3745</v>
      </c>
      <c r="C374" s="104" t="s">
        <v>207</v>
      </c>
      <c r="D374" s="15">
        <v>2000000</v>
      </c>
      <c r="E374" s="86">
        <v>2000000</v>
      </c>
      <c r="F374" s="86">
        <v>1465388.99</v>
      </c>
      <c r="G374" s="64">
        <v>2000000</v>
      </c>
    </row>
    <row r="375" spans="1:7" ht="11.25">
      <c r="A375" s="68"/>
      <c r="B375" s="68"/>
      <c r="C375" s="104"/>
      <c r="D375" s="15"/>
      <c r="E375" s="86"/>
      <c r="F375" s="86"/>
      <c r="G375" s="64"/>
    </row>
    <row r="376" spans="1:7" ht="11.25">
      <c r="A376" s="68"/>
      <c r="B376" s="68"/>
      <c r="C376" s="82" t="s">
        <v>46</v>
      </c>
      <c r="D376" s="86"/>
      <c r="E376" s="86"/>
      <c r="F376" s="86"/>
      <c r="G376" s="64"/>
    </row>
    <row r="377" spans="1:8" ht="11.25">
      <c r="A377" s="68"/>
      <c r="B377" s="68"/>
      <c r="C377" s="82" t="s">
        <v>47</v>
      </c>
      <c r="D377" s="85">
        <f>SUM(D378:D420)</f>
        <v>1410992</v>
      </c>
      <c r="E377" s="85">
        <f>SUM(E378:E420)</f>
        <v>6822223</v>
      </c>
      <c r="F377" s="85">
        <f>SUM(F378:F420)</f>
        <v>6337777</v>
      </c>
      <c r="G377" s="95">
        <f>SUM(G378:G420)</f>
        <v>1410992</v>
      </c>
      <c r="H377" s="2"/>
    </row>
    <row r="378" spans="1:8" ht="11.25">
      <c r="A378" s="4"/>
      <c r="B378" s="4">
        <v>4329</v>
      </c>
      <c r="C378" s="115" t="s">
        <v>355</v>
      </c>
      <c r="D378" s="86">
        <v>80000</v>
      </c>
      <c r="E378" s="86">
        <v>80000</v>
      </c>
      <c r="F378" s="86"/>
      <c r="G378" s="93">
        <v>80000</v>
      </c>
      <c r="H378" s="2"/>
    </row>
    <row r="379" spans="1:8" ht="11.25">
      <c r="A379" s="4"/>
      <c r="B379" s="4"/>
      <c r="C379" s="109"/>
      <c r="D379" s="86"/>
      <c r="E379" s="86"/>
      <c r="F379" s="86"/>
      <c r="G379" s="93"/>
      <c r="H379" s="2"/>
    </row>
    <row r="380" spans="1:8" ht="11.25">
      <c r="A380" s="4"/>
      <c r="B380" s="4">
        <v>4349</v>
      </c>
      <c r="C380" s="109" t="s">
        <v>289</v>
      </c>
      <c r="D380" s="86">
        <v>60000</v>
      </c>
      <c r="E380" s="86">
        <v>60000</v>
      </c>
      <c r="F380" s="86">
        <v>6050</v>
      </c>
      <c r="G380" s="93">
        <v>60000</v>
      </c>
      <c r="H380" s="2"/>
    </row>
    <row r="381" spans="1:8" ht="11.25">
      <c r="A381" s="68"/>
      <c r="B381" s="68"/>
      <c r="C381" s="108"/>
      <c r="D381" s="85"/>
      <c r="E381" s="85"/>
      <c r="F381" s="85"/>
      <c r="G381" s="95"/>
      <c r="H381" s="2"/>
    </row>
    <row r="382" spans="1:7" ht="11.25">
      <c r="A382" s="68" t="s">
        <v>145</v>
      </c>
      <c r="B382" s="68"/>
      <c r="C382" s="108"/>
      <c r="D382" s="85"/>
      <c r="E382" s="85"/>
      <c r="F382" s="85"/>
      <c r="G382" s="64"/>
    </row>
    <row r="383" spans="1:8" ht="11.25">
      <c r="A383" s="68">
        <v>281</v>
      </c>
      <c r="B383" s="68">
        <v>4351</v>
      </c>
      <c r="C383" s="104" t="s">
        <v>83</v>
      </c>
      <c r="D383" s="86">
        <v>760000</v>
      </c>
      <c r="E383" s="86">
        <v>760000</v>
      </c>
      <c r="F383" s="86">
        <v>571000</v>
      </c>
      <c r="G383" s="64">
        <v>760000</v>
      </c>
      <c r="H383" s="92"/>
    </row>
    <row r="384" spans="1:8" ht="11.25">
      <c r="A384" s="68"/>
      <c r="B384" s="68"/>
      <c r="C384" s="104" t="s">
        <v>516</v>
      </c>
      <c r="D384" s="86"/>
      <c r="E384" s="86"/>
      <c r="F384" s="86"/>
      <c r="G384" s="64"/>
      <c r="H384" s="92"/>
    </row>
    <row r="385" spans="1:8" ht="11.25">
      <c r="A385" s="68"/>
      <c r="B385" s="68"/>
      <c r="C385" s="116" t="s">
        <v>290</v>
      </c>
      <c r="D385" s="86"/>
      <c r="E385" s="86"/>
      <c r="F385" s="86"/>
      <c r="G385" s="64"/>
      <c r="H385" s="92"/>
    </row>
    <row r="386" spans="1:8" ht="11.25">
      <c r="A386" s="68"/>
      <c r="B386" s="68"/>
      <c r="C386" s="116" t="s">
        <v>291</v>
      </c>
      <c r="D386" s="86"/>
      <c r="E386" s="86"/>
      <c r="F386" s="86"/>
      <c r="G386" s="64"/>
      <c r="H386" s="92"/>
    </row>
    <row r="387" spans="1:8" ht="11.25">
      <c r="A387" s="68"/>
      <c r="B387" s="68"/>
      <c r="C387" s="116" t="s">
        <v>292</v>
      </c>
      <c r="D387" s="86"/>
      <c r="E387" s="86"/>
      <c r="F387" s="86"/>
      <c r="G387" s="64"/>
      <c r="H387" s="92"/>
    </row>
    <row r="388" spans="1:8" ht="11.25">
      <c r="A388" s="68"/>
      <c r="B388" s="68"/>
      <c r="C388" s="116" t="s">
        <v>293</v>
      </c>
      <c r="D388" s="86"/>
      <c r="E388" s="86"/>
      <c r="F388" s="86"/>
      <c r="G388" s="64"/>
      <c r="H388" s="92"/>
    </row>
    <row r="389" spans="1:8" ht="11.25">
      <c r="A389" s="68"/>
      <c r="B389" s="68"/>
      <c r="C389" s="116" t="s">
        <v>521</v>
      </c>
      <c r="D389" s="86"/>
      <c r="E389" s="86"/>
      <c r="F389" s="86"/>
      <c r="G389" s="64"/>
      <c r="H389" s="92"/>
    </row>
    <row r="390" spans="1:8" ht="11.25">
      <c r="A390" s="68"/>
      <c r="B390" s="68"/>
      <c r="C390" s="116" t="s">
        <v>294</v>
      </c>
      <c r="D390" s="86"/>
      <c r="E390" s="86"/>
      <c r="F390" s="86"/>
      <c r="G390" s="64"/>
      <c r="H390" s="92"/>
    </row>
    <row r="391" spans="1:8" ht="11.25">
      <c r="A391" s="68"/>
      <c r="B391" s="68"/>
      <c r="C391" s="116" t="s">
        <v>295</v>
      </c>
      <c r="D391" s="86"/>
      <c r="E391" s="86"/>
      <c r="F391" s="86"/>
      <c r="G391" s="64"/>
      <c r="H391" s="92"/>
    </row>
    <row r="392" spans="1:8" ht="11.25">
      <c r="A392" s="68"/>
      <c r="B392" s="68"/>
      <c r="C392" s="116" t="s">
        <v>296</v>
      </c>
      <c r="D392" s="86"/>
      <c r="E392" s="86"/>
      <c r="F392" s="86"/>
      <c r="G392" s="64"/>
      <c r="H392" s="92"/>
    </row>
    <row r="393" spans="1:8" ht="11.25">
      <c r="A393" s="68"/>
      <c r="B393" s="68"/>
      <c r="C393" s="116" t="s">
        <v>297</v>
      </c>
      <c r="D393" s="86"/>
      <c r="E393" s="86"/>
      <c r="F393" s="86"/>
      <c r="G393" s="64"/>
      <c r="H393" s="92"/>
    </row>
    <row r="394" spans="1:8" ht="11.25">
      <c r="A394" s="68"/>
      <c r="B394" s="68"/>
      <c r="C394" s="116" t="s">
        <v>298</v>
      </c>
      <c r="D394" s="86"/>
      <c r="E394" s="86"/>
      <c r="F394" s="86"/>
      <c r="G394" s="64"/>
      <c r="H394" s="92"/>
    </row>
    <row r="395" spans="1:8" ht="11.25">
      <c r="A395" s="68"/>
      <c r="B395" s="68"/>
      <c r="C395" s="116" t="s">
        <v>299</v>
      </c>
      <c r="D395" s="86"/>
      <c r="E395" s="86"/>
      <c r="F395" s="86"/>
      <c r="G395" s="64"/>
      <c r="H395" s="92"/>
    </row>
    <row r="396" spans="1:8" ht="11.25">
      <c r="A396" s="68"/>
      <c r="B396" s="68"/>
      <c r="C396" s="116" t="s">
        <v>300</v>
      </c>
      <c r="D396" s="86"/>
      <c r="E396" s="86"/>
      <c r="F396" s="86"/>
      <c r="G396" s="64"/>
      <c r="H396" s="92"/>
    </row>
    <row r="397" spans="1:7" ht="11.25">
      <c r="A397" s="68"/>
      <c r="B397" s="68"/>
      <c r="C397" s="104" t="s">
        <v>156</v>
      </c>
      <c r="D397" s="86"/>
      <c r="E397" s="86">
        <v>622000</v>
      </c>
      <c r="F397" s="86">
        <v>622000</v>
      </c>
      <c r="G397" s="64"/>
    </row>
    <row r="398" spans="1:7" ht="11.25">
      <c r="A398" s="68"/>
      <c r="B398" s="68"/>
      <c r="C398" s="104" t="s">
        <v>157</v>
      </c>
      <c r="D398" s="86"/>
      <c r="E398" s="86">
        <v>52000</v>
      </c>
      <c r="F398" s="86">
        <v>52000</v>
      </c>
      <c r="G398" s="64"/>
    </row>
    <row r="399" spans="1:7" ht="11.25">
      <c r="A399" s="68"/>
      <c r="B399" s="68"/>
      <c r="C399" s="104" t="s">
        <v>407</v>
      </c>
      <c r="D399" s="86"/>
      <c r="E399" s="86">
        <v>175278</v>
      </c>
      <c r="F399" s="86">
        <v>175278</v>
      </c>
      <c r="G399" s="64"/>
    </row>
    <row r="400" spans="1:7" ht="11.25">
      <c r="A400" s="68"/>
      <c r="B400" s="68"/>
      <c r="C400" s="104"/>
      <c r="D400" s="86"/>
      <c r="E400" s="86"/>
      <c r="F400" s="86"/>
      <c r="G400" s="64"/>
    </row>
    <row r="401" spans="1:7" ht="11.25">
      <c r="A401" s="68">
        <v>282</v>
      </c>
      <c r="B401" s="68">
        <v>4350</v>
      </c>
      <c r="C401" s="104" t="s">
        <v>84</v>
      </c>
      <c r="D401" s="86">
        <v>380000</v>
      </c>
      <c r="E401" s="86">
        <v>380000</v>
      </c>
      <c r="F401" s="86">
        <v>284000</v>
      </c>
      <c r="G401" s="64">
        <v>380000</v>
      </c>
    </row>
    <row r="402" spans="1:7" ht="11.25">
      <c r="A402" s="68"/>
      <c r="B402" s="68"/>
      <c r="C402" s="104" t="s">
        <v>270</v>
      </c>
      <c r="D402" s="86"/>
      <c r="E402" s="86"/>
      <c r="F402" s="86"/>
      <c r="G402" s="64"/>
    </row>
    <row r="403" spans="1:7" ht="11.25">
      <c r="A403" s="68"/>
      <c r="B403" s="68"/>
      <c r="C403" s="104" t="s">
        <v>271</v>
      </c>
      <c r="D403" s="86">
        <v>130992</v>
      </c>
      <c r="E403" s="86">
        <v>130992</v>
      </c>
      <c r="F403" s="86">
        <v>65496</v>
      </c>
      <c r="G403" s="64">
        <v>130992</v>
      </c>
    </row>
    <row r="404" spans="1:7" ht="11.25">
      <c r="A404" s="68"/>
      <c r="B404" s="68"/>
      <c r="C404" s="116" t="s">
        <v>290</v>
      </c>
      <c r="D404" s="86"/>
      <c r="E404" s="86"/>
      <c r="F404" s="86"/>
      <c r="G404" s="64"/>
    </row>
    <row r="405" spans="1:7" ht="11.25">
      <c r="A405" s="68"/>
      <c r="B405" s="68"/>
      <c r="C405" s="116" t="s">
        <v>291</v>
      </c>
      <c r="D405" s="86"/>
      <c r="E405" s="86"/>
      <c r="F405" s="86"/>
      <c r="G405" s="64"/>
    </row>
    <row r="406" spans="1:7" ht="11.25">
      <c r="A406" s="68"/>
      <c r="B406" s="68"/>
      <c r="C406" s="116" t="s">
        <v>292</v>
      </c>
      <c r="D406" s="86"/>
      <c r="E406" s="86"/>
      <c r="F406" s="86"/>
      <c r="G406" s="64"/>
    </row>
    <row r="407" spans="1:7" ht="11.25">
      <c r="A407" s="68"/>
      <c r="B407" s="68"/>
      <c r="C407" s="116" t="s">
        <v>301</v>
      </c>
      <c r="D407" s="86"/>
      <c r="E407" s="86"/>
      <c r="F407" s="86"/>
      <c r="G407" s="64"/>
    </row>
    <row r="408" spans="1:7" ht="11.25">
      <c r="A408" s="68"/>
      <c r="B408" s="68"/>
      <c r="C408" s="116" t="s">
        <v>521</v>
      </c>
      <c r="D408" s="86"/>
      <c r="E408" s="86"/>
      <c r="F408" s="86"/>
      <c r="G408" s="64"/>
    </row>
    <row r="409" spans="1:7" ht="11.25">
      <c r="A409" s="68"/>
      <c r="B409" s="68"/>
      <c r="C409" s="116" t="s">
        <v>294</v>
      </c>
      <c r="D409" s="86"/>
      <c r="E409" s="86"/>
      <c r="F409" s="86"/>
      <c r="G409" s="64"/>
    </row>
    <row r="410" spans="1:7" ht="11.25">
      <c r="A410" s="68"/>
      <c r="B410" s="68"/>
      <c r="C410" s="116" t="s">
        <v>295</v>
      </c>
      <c r="D410" s="86"/>
      <c r="E410" s="86"/>
      <c r="F410" s="86"/>
      <c r="G410" s="64"/>
    </row>
    <row r="411" spans="1:7" ht="11.25">
      <c r="A411" s="68"/>
      <c r="B411" s="68"/>
      <c r="C411" s="116" t="s">
        <v>296</v>
      </c>
      <c r="D411" s="86"/>
      <c r="E411" s="86"/>
      <c r="F411" s="86"/>
      <c r="G411" s="64"/>
    </row>
    <row r="412" spans="1:7" ht="11.25">
      <c r="A412" s="68"/>
      <c r="B412" s="68"/>
      <c r="C412" s="116" t="s">
        <v>297</v>
      </c>
      <c r="D412" s="86"/>
      <c r="E412" s="86"/>
      <c r="F412" s="86"/>
      <c r="G412" s="64"/>
    </row>
    <row r="413" spans="1:7" ht="11.25">
      <c r="A413" s="68"/>
      <c r="B413" s="68"/>
      <c r="C413" s="116" t="s">
        <v>298</v>
      </c>
      <c r="D413" s="86"/>
      <c r="E413" s="86"/>
      <c r="F413" s="86"/>
      <c r="G413" s="64"/>
    </row>
    <row r="414" spans="1:7" ht="11.25">
      <c r="A414" s="68"/>
      <c r="B414" s="68"/>
      <c r="C414" s="116" t="s">
        <v>299</v>
      </c>
      <c r="D414" s="86"/>
      <c r="E414" s="86"/>
      <c r="F414" s="86"/>
      <c r="G414" s="64"/>
    </row>
    <row r="415" spans="1:7" ht="11.25">
      <c r="A415" s="68"/>
      <c r="B415" s="68"/>
      <c r="C415" s="116" t="s">
        <v>300</v>
      </c>
      <c r="D415" s="86"/>
      <c r="E415" s="86"/>
      <c r="F415" s="86"/>
      <c r="G415" s="64"/>
    </row>
    <row r="416" spans="1:8" ht="11.25">
      <c r="A416" s="68"/>
      <c r="B416" s="68"/>
      <c r="C416" s="104" t="s">
        <v>156</v>
      </c>
      <c r="D416" s="86"/>
      <c r="E416" s="86">
        <v>3292000</v>
      </c>
      <c r="F416" s="86">
        <v>3292000</v>
      </c>
      <c r="G416" s="64"/>
      <c r="H416" s="92"/>
    </row>
    <row r="417" spans="1:7" ht="11.25">
      <c r="A417" s="68"/>
      <c r="B417" s="68"/>
      <c r="C417" s="104" t="s">
        <v>157</v>
      </c>
      <c r="D417" s="86"/>
      <c r="E417" s="86">
        <v>314000</v>
      </c>
      <c r="F417" s="86">
        <v>314000</v>
      </c>
      <c r="G417" s="64"/>
    </row>
    <row r="418" spans="1:7" ht="11.25">
      <c r="A418" s="68"/>
      <c r="B418" s="68"/>
      <c r="C418" s="104" t="s">
        <v>443</v>
      </c>
      <c r="D418" s="86">
        <v>0</v>
      </c>
      <c r="E418" s="86">
        <v>819172</v>
      </c>
      <c r="F418" s="86">
        <v>819172</v>
      </c>
      <c r="G418" s="64"/>
    </row>
    <row r="419" spans="1:7" ht="11.25">
      <c r="A419" s="68"/>
      <c r="B419" s="68"/>
      <c r="C419" s="104" t="s">
        <v>444</v>
      </c>
      <c r="D419" s="86">
        <v>0</v>
      </c>
      <c r="E419" s="86">
        <v>136781</v>
      </c>
      <c r="F419" s="86">
        <v>136781</v>
      </c>
      <c r="G419" s="64"/>
    </row>
    <row r="420" spans="1:7" ht="11.25">
      <c r="A420" s="68"/>
      <c r="B420" s="68"/>
      <c r="C420" s="104"/>
      <c r="D420" s="86"/>
      <c r="E420" s="86"/>
      <c r="F420" s="86"/>
      <c r="G420" s="64"/>
    </row>
    <row r="421" spans="1:7" ht="11.25">
      <c r="A421" s="68"/>
      <c r="B421" s="68"/>
      <c r="C421" s="82" t="s">
        <v>264</v>
      </c>
      <c r="D421" s="86"/>
      <c r="E421" s="86"/>
      <c r="F421" s="86"/>
      <c r="G421" s="64"/>
    </row>
    <row r="422" spans="1:7" ht="11.25">
      <c r="A422" s="68"/>
      <c r="B422" s="68">
        <v>5213</v>
      </c>
      <c r="C422" s="104" t="s">
        <v>356</v>
      </c>
      <c r="D422" s="85">
        <v>300000</v>
      </c>
      <c r="E422" s="85">
        <v>300000</v>
      </c>
      <c r="F422" s="86">
        <v>128646.27</v>
      </c>
      <c r="G422" s="79">
        <v>300000</v>
      </c>
    </row>
    <row r="423" spans="1:7" ht="11.25">
      <c r="A423" s="68"/>
      <c r="B423" s="68"/>
      <c r="C423" s="104"/>
      <c r="D423" s="86"/>
      <c r="E423" s="86"/>
      <c r="F423" s="86"/>
      <c r="G423" s="64"/>
    </row>
    <row r="424" spans="1:7" ht="11.25">
      <c r="A424" s="68"/>
      <c r="B424" s="68"/>
      <c r="C424" s="82" t="s">
        <v>124</v>
      </c>
      <c r="D424" s="85">
        <f>SUM(D425:D428)</f>
        <v>2455000</v>
      </c>
      <c r="E424" s="85">
        <f>SUM(E425:E428)</f>
        <v>2455000</v>
      </c>
      <c r="F424" s="85">
        <f>SUM(F425:F428)</f>
        <v>1699582.17</v>
      </c>
      <c r="G424" s="79">
        <f>SUM(G425:G428)</f>
        <v>2700000</v>
      </c>
    </row>
    <row r="425" spans="1:7" ht="11.25">
      <c r="A425" s="68">
        <v>179</v>
      </c>
      <c r="B425" s="68">
        <v>5311</v>
      </c>
      <c r="C425" s="104" t="s">
        <v>125</v>
      </c>
      <c r="D425" s="86">
        <v>2205000</v>
      </c>
      <c r="E425" s="86">
        <v>2205000</v>
      </c>
      <c r="F425" s="86">
        <v>1583955.05</v>
      </c>
      <c r="G425" s="64">
        <v>2500000</v>
      </c>
    </row>
    <row r="426" spans="1:7" ht="11.25">
      <c r="A426" s="68"/>
      <c r="B426" s="68"/>
      <c r="C426" s="104" t="s">
        <v>472</v>
      </c>
      <c r="D426" s="86"/>
      <c r="E426" s="86"/>
      <c r="F426" s="86"/>
      <c r="G426" s="64"/>
    </row>
    <row r="427" spans="1:7" ht="11.25">
      <c r="A427" s="4">
        <v>1007</v>
      </c>
      <c r="B427" s="4">
        <v>5399</v>
      </c>
      <c r="C427" s="104" t="s">
        <v>314</v>
      </c>
      <c r="D427" s="15">
        <v>250000</v>
      </c>
      <c r="E427" s="86">
        <v>250000</v>
      </c>
      <c r="F427" s="86">
        <v>115627.12</v>
      </c>
      <c r="G427" s="93">
        <v>200000</v>
      </c>
    </row>
    <row r="428" spans="1:7" ht="11.25">
      <c r="A428" s="68"/>
      <c r="B428" s="68"/>
      <c r="C428" s="104"/>
      <c r="D428" s="86"/>
      <c r="E428" s="86"/>
      <c r="F428" s="86"/>
      <c r="G428" s="64"/>
    </row>
    <row r="429" spans="1:9" ht="11.25">
      <c r="A429" s="68"/>
      <c r="B429" s="68"/>
      <c r="C429" s="82" t="s">
        <v>48</v>
      </c>
      <c r="D429" s="85">
        <f>SUM(D430:D430)</f>
        <v>500000</v>
      </c>
      <c r="E429" s="85">
        <f>SUM(E430:E431)</f>
        <v>700000</v>
      </c>
      <c r="F429" s="85">
        <f>SUM(F430:F431)</f>
        <v>608674.69</v>
      </c>
      <c r="G429" s="79">
        <f>SUM(G430)</f>
        <v>600000</v>
      </c>
      <c r="I429" s="7"/>
    </row>
    <row r="430" spans="1:9" ht="11.25">
      <c r="A430" s="68">
        <v>171</v>
      </c>
      <c r="B430" s="68">
        <v>5512</v>
      </c>
      <c r="C430" s="104" t="s">
        <v>158</v>
      </c>
      <c r="D430" s="86">
        <v>500000</v>
      </c>
      <c r="E430" s="86">
        <v>700000</v>
      </c>
      <c r="F430" s="86">
        <v>608674.69</v>
      </c>
      <c r="G430" s="64">
        <v>600000</v>
      </c>
      <c r="H430" s="10"/>
      <c r="I430" s="7"/>
    </row>
    <row r="431" spans="1:8" ht="11.25">
      <c r="A431" s="68"/>
      <c r="B431" s="68"/>
      <c r="C431" s="104"/>
      <c r="D431" s="86"/>
      <c r="E431" s="86"/>
      <c r="F431" s="86"/>
      <c r="G431" s="64"/>
      <c r="H431" s="10"/>
    </row>
    <row r="432" spans="1:8" ht="11.25">
      <c r="A432" s="68"/>
      <c r="B432" s="68"/>
      <c r="C432" s="82" t="s">
        <v>49</v>
      </c>
      <c r="D432" s="85">
        <f>SUM(D433:D444)</f>
        <v>25752000</v>
      </c>
      <c r="E432" s="85">
        <f>SUM(E433:E444)</f>
        <v>26253400</v>
      </c>
      <c r="F432" s="85">
        <f>SUM(F433:F444)</f>
        <v>18068219.45</v>
      </c>
      <c r="G432" s="95">
        <f>SUM(G433:G444)</f>
        <v>29194500</v>
      </c>
      <c r="H432" s="15"/>
    </row>
    <row r="433" spans="1:8" ht="11.25">
      <c r="A433" s="68"/>
      <c r="B433" s="68">
        <v>6114</v>
      </c>
      <c r="C433" s="104" t="s">
        <v>357</v>
      </c>
      <c r="D433" s="86">
        <v>300000</v>
      </c>
      <c r="E433" s="86">
        <v>300000</v>
      </c>
      <c r="F433" s="86">
        <v>1124</v>
      </c>
      <c r="G433" s="93"/>
      <c r="H433" s="15"/>
    </row>
    <row r="434" spans="1:8" ht="11.25">
      <c r="A434" s="68"/>
      <c r="B434" s="68">
        <v>6115</v>
      </c>
      <c r="C434" s="104" t="s">
        <v>445</v>
      </c>
      <c r="D434" s="86">
        <v>0</v>
      </c>
      <c r="E434" s="86">
        <v>0</v>
      </c>
      <c r="F434" s="86"/>
      <c r="G434" s="93">
        <v>300000</v>
      </c>
      <c r="H434" s="15"/>
    </row>
    <row r="435" spans="1:7" ht="11.25">
      <c r="A435" s="68">
        <v>175</v>
      </c>
      <c r="B435" s="68">
        <v>6112</v>
      </c>
      <c r="C435" s="104" t="s">
        <v>50</v>
      </c>
      <c r="D435" s="86">
        <v>3779000</v>
      </c>
      <c r="E435" s="86">
        <v>3779000</v>
      </c>
      <c r="F435" s="86">
        <v>2571086</v>
      </c>
      <c r="G435" s="64">
        <v>4110000</v>
      </c>
    </row>
    <row r="436" spans="1:7" ht="11.25">
      <c r="A436" s="68"/>
      <c r="B436" s="68"/>
      <c r="C436" s="104" t="s">
        <v>473</v>
      </c>
      <c r="D436" s="86"/>
      <c r="E436" s="86"/>
      <c r="F436" s="86"/>
      <c r="G436" s="64">
        <v>563500</v>
      </c>
    </row>
    <row r="437" spans="1:7" ht="11.25">
      <c r="A437" s="68">
        <v>175</v>
      </c>
      <c r="B437" s="68">
        <v>6171</v>
      </c>
      <c r="C437" s="104" t="s">
        <v>51</v>
      </c>
      <c r="D437" s="86">
        <v>19123000</v>
      </c>
      <c r="E437" s="86">
        <v>19524400</v>
      </c>
      <c r="F437" s="86">
        <v>13513075.87</v>
      </c>
      <c r="G437" s="64">
        <v>21331000</v>
      </c>
    </row>
    <row r="438" spans="1:7" ht="11.25">
      <c r="A438" s="68"/>
      <c r="B438" s="68"/>
      <c r="C438" s="104" t="s">
        <v>475</v>
      </c>
      <c r="D438" s="86"/>
      <c r="E438" s="86"/>
      <c r="F438" s="86"/>
      <c r="G438" s="64"/>
    </row>
    <row r="439" spans="1:7" ht="11.25">
      <c r="A439" s="68">
        <v>172</v>
      </c>
      <c r="B439" s="68">
        <v>6171</v>
      </c>
      <c r="C439" s="104" t="s">
        <v>159</v>
      </c>
      <c r="D439" s="86">
        <v>50000</v>
      </c>
      <c r="E439" s="86">
        <v>50000</v>
      </c>
      <c r="F439" s="86">
        <v>30390.41</v>
      </c>
      <c r="G439" s="64">
        <v>50000</v>
      </c>
    </row>
    <row r="440" spans="1:7" ht="11.25">
      <c r="A440" s="68">
        <v>107</v>
      </c>
      <c r="B440" s="68">
        <v>6171</v>
      </c>
      <c r="C440" s="104" t="s">
        <v>85</v>
      </c>
      <c r="D440" s="86">
        <v>400000</v>
      </c>
      <c r="E440" s="86">
        <v>500000</v>
      </c>
      <c r="F440" s="86">
        <v>415315</v>
      </c>
      <c r="G440" s="64">
        <v>600000</v>
      </c>
    </row>
    <row r="441" spans="1:7" ht="11.25">
      <c r="A441" s="68">
        <v>173</v>
      </c>
      <c r="B441" s="68">
        <v>6171</v>
      </c>
      <c r="C441" s="104" t="s">
        <v>160</v>
      </c>
      <c r="D441" s="86">
        <v>1300000</v>
      </c>
      <c r="E441" s="86">
        <v>1300000</v>
      </c>
      <c r="F441" s="86">
        <v>1015370.85</v>
      </c>
      <c r="G441" s="64">
        <v>1400000</v>
      </c>
    </row>
    <row r="442" spans="1:7" ht="11.25">
      <c r="A442" s="68">
        <v>176</v>
      </c>
      <c r="B442" s="68">
        <v>6171</v>
      </c>
      <c r="C442" s="104" t="s">
        <v>161</v>
      </c>
      <c r="D442" s="86">
        <v>300000</v>
      </c>
      <c r="E442" s="86">
        <v>300000</v>
      </c>
      <c r="F442" s="86">
        <v>238367.68</v>
      </c>
      <c r="G442" s="64">
        <v>370000</v>
      </c>
    </row>
    <row r="443" spans="1:7" ht="11.25">
      <c r="A443" s="68">
        <v>177</v>
      </c>
      <c r="B443" s="68">
        <v>6171</v>
      </c>
      <c r="C443" s="104" t="s">
        <v>162</v>
      </c>
      <c r="D443" s="86">
        <v>230000</v>
      </c>
      <c r="E443" s="86">
        <v>230000</v>
      </c>
      <c r="F443" s="86">
        <v>108160.64</v>
      </c>
      <c r="G443" s="64">
        <v>200000</v>
      </c>
    </row>
    <row r="444" spans="1:7" ht="11.25">
      <c r="A444" s="68">
        <v>178</v>
      </c>
      <c r="B444" s="68">
        <v>6171</v>
      </c>
      <c r="C444" s="104" t="s">
        <v>163</v>
      </c>
      <c r="D444" s="86">
        <v>270000</v>
      </c>
      <c r="E444" s="86">
        <v>270000</v>
      </c>
      <c r="F444" s="86">
        <v>175329</v>
      </c>
      <c r="G444" s="64">
        <v>270000</v>
      </c>
    </row>
    <row r="445" spans="1:7" ht="11.25">
      <c r="A445" s="68"/>
      <c r="B445" s="68"/>
      <c r="C445" s="104"/>
      <c r="D445" s="86"/>
      <c r="E445" s="86"/>
      <c r="F445" s="86"/>
      <c r="G445" s="64"/>
    </row>
    <row r="446" spans="1:7" ht="11.25">
      <c r="A446" s="68"/>
      <c r="B446" s="68"/>
      <c r="C446" s="82" t="s">
        <v>52</v>
      </c>
      <c r="D446" s="85">
        <f>SUM(D448:D453)</f>
        <v>14030000</v>
      </c>
      <c r="E446" s="85">
        <f>SUM(E448:E453)</f>
        <v>9209240</v>
      </c>
      <c r="F446" s="85">
        <f>SUM(F448:F453)</f>
        <v>6791266.98</v>
      </c>
      <c r="G446" s="95">
        <f>SUM(G448:G453)</f>
        <v>11545000</v>
      </c>
    </row>
    <row r="447" spans="1:7" ht="11.25">
      <c r="A447" s="68"/>
      <c r="B447" s="68"/>
      <c r="C447" s="104" t="s">
        <v>164</v>
      </c>
      <c r="D447" s="86"/>
      <c r="E447" s="86"/>
      <c r="F447" s="86"/>
      <c r="G447" s="79"/>
    </row>
    <row r="448" spans="1:7" ht="11.25">
      <c r="A448" s="68">
        <v>0</v>
      </c>
      <c r="B448" s="68">
        <v>6310</v>
      </c>
      <c r="C448" s="104" t="s">
        <v>165</v>
      </c>
      <c r="D448" s="86">
        <v>100000</v>
      </c>
      <c r="E448" s="86">
        <v>100000</v>
      </c>
      <c r="F448" s="86">
        <v>36764.98</v>
      </c>
      <c r="G448" s="64">
        <v>80000</v>
      </c>
    </row>
    <row r="449" spans="1:7" ht="11.25">
      <c r="A449" s="68">
        <v>0</v>
      </c>
      <c r="B449" s="68">
        <v>6320</v>
      </c>
      <c r="C449" s="104" t="s">
        <v>166</v>
      </c>
      <c r="D449" s="86">
        <v>400000</v>
      </c>
      <c r="E449" s="86">
        <v>400000</v>
      </c>
      <c r="F449" s="86">
        <v>400722</v>
      </c>
      <c r="G449" s="64">
        <v>450000</v>
      </c>
    </row>
    <row r="450" spans="1:7" ht="11.25">
      <c r="A450" s="68">
        <v>0</v>
      </c>
      <c r="B450" s="68">
        <v>6399</v>
      </c>
      <c r="C450" s="104" t="s">
        <v>167</v>
      </c>
      <c r="D450" s="86">
        <v>15000</v>
      </c>
      <c r="E450" s="86">
        <v>15000</v>
      </c>
      <c r="F450" s="86">
        <v>10874</v>
      </c>
      <c r="G450" s="64">
        <v>15000</v>
      </c>
    </row>
    <row r="451" spans="1:7" ht="11.25">
      <c r="A451" s="68"/>
      <c r="B451" s="68"/>
      <c r="C451" s="104" t="s">
        <v>168</v>
      </c>
      <c r="D451" s="86">
        <v>9000000</v>
      </c>
      <c r="E451" s="86">
        <v>4179240</v>
      </c>
      <c r="F451" s="86">
        <v>4179240</v>
      </c>
      <c r="G451" s="64">
        <v>9000000</v>
      </c>
    </row>
    <row r="452" spans="1:8" ht="11.25">
      <c r="A452" s="68">
        <v>343</v>
      </c>
      <c r="B452" s="68">
        <v>6399</v>
      </c>
      <c r="C452" s="104" t="s">
        <v>169</v>
      </c>
      <c r="D452" s="86">
        <v>4515000</v>
      </c>
      <c r="E452" s="86">
        <v>4515000</v>
      </c>
      <c r="F452" s="86">
        <v>2163666</v>
      </c>
      <c r="G452" s="64">
        <v>2000000</v>
      </c>
      <c r="H452" s="10"/>
    </row>
    <row r="453" spans="1:7" ht="11.25">
      <c r="A453" s="68">
        <v>99</v>
      </c>
      <c r="B453" s="68">
        <v>6399</v>
      </c>
      <c r="C453" s="104" t="s">
        <v>170</v>
      </c>
      <c r="D453" s="86"/>
      <c r="E453" s="86"/>
      <c r="F453" s="86"/>
      <c r="G453" s="64"/>
    </row>
    <row r="454" spans="1:7" ht="11.25">
      <c r="A454" s="68"/>
      <c r="B454" s="68"/>
      <c r="C454" s="104"/>
      <c r="D454" s="86"/>
      <c r="E454" s="86"/>
      <c r="F454" s="86"/>
      <c r="G454" s="64"/>
    </row>
    <row r="455" spans="1:7" ht="11.25">
      <c r="A455" s="82"/>
      <c r="B455" s="82"/>
      <c r="C455" s="82" t="s">
        <v>53</v>
      </c>
      <c r="D455" s="85">
        <f>SUM(D456:D457)</f>
        <v>400000</v>
      </c>
      <c r="E455" s="85">
        <f>SUM(E456:E457)</f>
        <v>400000</v>
      </c>
      <c r="F455" s="85">
        <f>SUM(F456:F457)</f>
        <v>388579</v>
      </c>
      <c r="G455" s="79">
        <f>SUM(G456:G466)</f>
        <v>400000</v>
      </c>
    </row>
    <row r="456" spans="1:7" ht="11.25">
      <c r="A456" s="68">
        <v>0</v>
      </c>
      <c r="B456" s="68">
        <v>6409</v>
      </c>
      <c r="C456" s="104" t="s">
        <v>194</v>
      </c>
      <c r="D456" s="86">
        <v>400000</v>
      </c>
      <c r="E456" s="86">
        <v>400000</v>
      </c>
      <c r="F456" s="86">
        <f>SUM(F458:F466)</f>
        <v>388579</v>
      </c>
      <c r="G456" s="64">
        <v>400000</v>
      </c>
    </row>
    <row r="457" spans="1:7" ht="11.25">
      <c r="A457" s="68"/>
      <c r="B457" s="68"/>
      <c r="C457" s="104" t="s">
        <v>101</v>
      </c>
      <c r="D457" s="86"/>
      <c r="E457" s="86"/>
      <c r="F457" s="86"/>
      <c r="G457" s="64"/>
    </row>
    <row r="458" spans="1:7" ht="11.25">
      <c r="A458" s="68"/>
      <c r="B458" s="68"/>
      <c r="C458" s="104" t="s">
        <v>384</v>
      </c>
      <c r="D458" s="86"/>
      <c r="E458" s="86"/>
      <c r="F458" s="86">
        <v>52000</v>
      </c>
      <c r="G458" s="79"/>
    </row>
    <row r="459" spans="1:7" ht="11.25">
      <c r="A459" s="68"/>
      <c r="B459" s="68"/>
      <c r="C459" s="104" t="s">
        <v>171</v>
      </c>
      <c r="D459" s="86"/>
      <c r="E459" s="86"/>
      <c r="F459" s="86">
        <v>8979</v>
      </c>
      <c r="G459" s="64"/>
    </row>
    <row r="460" spans="1:7" ht="11.25">
      <c r="A460" s="68"/>
      <c r="B460" s="68"/>
      <c r="C460" s="104" t="s">
        <v>172</v>
      </c>
      <c r="D460" s="86"/>
      <c r="E460" s="86"/>
      <c r="F460" s="86">
        <v>10000</v>
      </c>
      <c r="G460" s="64"/>
    </row>
    <row r="461" spans="1:7" ht="11.25">
      <c r="A461" s="68"/>
      <c r="B461" s="68"/>
      <c r="C461" s="104" t="s">
        <v>173</v>
      </c>
      <c r="D461" s="86"/>
      <c r="E461" s="86"/>
      <c r="F461" s="86">
        <v>25000</v>
      </c>
      <c r="G461" s="64"/>
    </row>
    <row r="462" spans="1:7" ht="11.25">
      <c r="A462" s="68"/>
      <c r="B462" s="68"/>
      <c r="C462" s="104" t="s">
        <v>195</v>
      </c>
      <c r="D462" s="86"/>
      <c r="E462" s="86"/>
      <c r="F462" s="86">
        <v>245200</v>
      </c>
      <c r="G462" s="79"/>
    </row>
    <row r="463" spans="1:7" ht="11.25">
      <c r="A463" s="68"/>
      <c r="B463" s="68"/>
      <c r="C463" s="104" t="s">
        <v>178</v>
      </c>
      <c r="D463" s="86"/>
      <c r="E463" s="86"/>
      <c r="F463" s="86">
        <v>20000</v>
      </c>
      <c r="G463" s="79"/>
    </row>
    <row r="464" spans="1:7" ht="11.25">
      <c r="A464" s="68"/>
      <c r="B464" s="68"/>
      <c r="C464" s="104" t="s">
        <v>489</v>
      </c>
      <c r="D464" s="86"/>
      <c r="E464" s="86"/>
      <c r="F464" s="86">
        <v>6600</v>
      </c>
      <c r="G464" s="79"/>
    </row>
    <row r="465" spans="1:7" ht="11.25">
      <c r="A465" s="68"/>
      <c r="B465" s="68"/>
      <c r="C465" s="104" t="s">
        <v>490</v>
      </c>
      <c r="D465" s="86"/>
      <c r="E465" s="86"/>
      <c r="F465" s="86">
        <v>20800</v>
      </c>
      <c r="G465" s="79"/>
    </row>
    <row r="466" spans="1:7" ht="11.25">
      <c r="A466" s="68"/>
      <c r="B466" s="68"/>
      <c r="C466" s="104"/>
      <c r="D466" s="86"/>
      <c r="E466" s="86"/>
      <c r="F466" s="86"/>
      <c r="G466" s="64"/>
    </row>
    <row r="467" spans="1:8" ht="11.25">
      <c r="A467" s="68">
        <v>59</v>
      </c>
      <c r="B467" s="68">
        <v>6409</v>
      </c>
      <c r="C467" s="104" t="s">
        <v>274</v>
      </c>
      <c r="D467" s="86">
        <v>1467609.11</v>
      </c>
      <c r="E467" s="86">
        <v>1067673.62</v>
      </c>
      <c r="F467" s="90"/>
      <c r="G467" s="79">
        <v>3249526.4</v>
      </c>
      <c r="H467" s="74"/>
    </row>
    <row r="468" spans="1:8" ht="11.25">
      <c r="A468" s="68"/>
      <c r="B468" s="68"/>
      <c r="C468" s="104" t="s">
        <v>493</v>
      </c>
      <c r="D468" s="86"/>
      <c r="E468" s="86"/>
      <c r="F468" s="90"/>
      <c r="G468" s="79">
        <v>6000000</v>
      </c>
      <c r="H468" s="10" t="s">
        <v>495</v>
      </c>
    </row>
    <row r="469" spans="1:8" ht="11.25">
      <c r="A469" s="68"/>
      <c r="B469" s="68"/>
      <c r="C469" s="104"/>
      <c r="D469" s="86"/>
      <c r="E469" s="86"/>
      <c r="F469" s="86"/>
      <c r="G469" s="64"/>
      <c r="H469" s="10" t="s">
        <v>494</v>
      </c>
    </row>
    <row r="470" spans="1:7" ht="11.25">
      <c r="A470" s="68"/>
      <c r="B470" s="68"/>
      <c r="C470" s="82" t="s">
        <v>90</v>
      </c>
      <c r="D470" s="85">
        <f>SUM(D471:D476)</f>
        <v>2205000</v>
      </c>
      <c r="E470" s="85">
        <f>SUM(E471:E476)</f>
        <v>2205000</v>
      </c>
      <c r="F470" s="85">
        <f>SUM(F471:F476)</f>
        <v>1093187.11</v>
      </c>
      <c r="G470" s="95">
        <f>SUM(G471:G476)</f>
        <v>2330000</v>
      </c>
    </row>
    <row r="471" spans="1:7" ht="11.25">
      <c r="A471" s="89">
        <v>201424</v>
      </c>
      <c r="B471" s="68">
        <v>3639</v>
      </c>
      <c r="C471" s="104" t="s">
        <v>177</v>
      </c>
      <c r="D471" s="15">
        <v>550000</v>
      </c>
      <c r="E471" s="86">
        <v>550000</v>
      </c>
      <c r="F471" s="86">
        <v>260708.98</v>
      </c>
      <c r="G471" s="64">
        <v>350000</v>
      </c>
    </row>
    <row r="472" spans="1:7" ht="11.25">
      <c r="A472" s="89">
        <v>2201518</v>
      </c>
      <c r="B472" s="68">
        <v>3613</v>
      </c>
      <c r="C472" s="104" t="s">
        <v>255</v>
      </c>
      <c r="D472" s="15">
        <v>175000</v>
      </c>
      <c r="E472" s="86">
        <v>175000</v>
      </c>
      <c r="F472" s="86">
        <v>91259.41</v>
      </c>
      <c r="G472" s="64">
        <v>130000</v>
      </c>
    </row>
    <row r="473" spans="1:7" ht="11.25">
      <c r="A473" s="89">
        <v>2201519</v>
      </c>
      <c r="B473" s="68">
        <v>3113</v>
      </c>
      <c r="C473" s="104" t="s">
        <v>204</v>
      </c>
      <c r="D473" s="15">
        <v>800000</v>
      </c>
      <c r="E473" s="86">
        <v>800000</v>
      </c>
      <c r="F473" s="86">
        <v>542474.79</v>
      </c>
      <c r="G473" s="64">
        <v>800000</v>
      </c>
    </row>
    <row r="474" spans="1:7" ht="11.25">
      <c r="A474" s="89">
        <v>201715</v>
      </c>
      <c r="B474" s="68">
        <v>3639</v>
      </c>
      <c r="C474" s="104" t="s">
        <v>205</v>
      </c>
      <c r="D474" s="15">
        <v>330000</v>
      </c>
      <c r="E474" s="86">
        <v>330000</v>
      </c>
      <c r="F474" s="86">
        <v>170830.89</v>
      </c>
      <c r="G474" s="64">
        <v>250000</v>
      </c>
    </row>
    <row r="475" spans="1:7" ht="11.25">
      <c r="A475" s="89">
        <v>201620</v>
      </c>
      <c r="B475" s="68">
        <v>3111</v>
      </c>
      <c r="C475" s="104" t="s">
        <v>405</v>
      </c>
      <c r="D475" s="15">
        <v>350000</v>
      </c>
      <c r="E475" s="86">
        <v>350000</v>
      </c>
      <c r="F475" s="86">
        <v>27913.04</v>
      </c>
      <c r="G475" s="64">
        <v>800000</v>
      </c>
    </row>
    <row r="476" spans="1:7" ht="11.25">
      <c r="A476" s="68"/>
      <c r="B476" s="68"/>
      <c r="C476" s="104"/>
      <c r="D476" s="86"/>
      <c r="E476" s="86"/>
      <c r="F476" s="86"/>
      <c r="G476" s="64"/>
    </row>
    <row r="477" spans="1:7" ht="11.25">
      <c r="A477" s="83"/>
      <c r="B477" s="83"/>
      <c r="C477" s="113" t="s">
        <v>174</v>
      </c>
      <c r="D477" s="80">
        <f>D478+D479+D481+D504+D520+D524+D534+D547+D560</f>
        <v>66236998.879999995</v>
      </c>
      <c r="E477" s="80">
        <f>E478+E479+E481+E504+E520+E524+E534+E547+E560</f>
        <v>104170548.8</v>
      </c>
      <c r="F477" s="80">
        <f>F478+F479+F481+F504+F520+F524+F534+F547+F560</f>
        <v>33525548.529999997</v>
      </c>
      <c r="G477" s="80">
        <f>G478+G479+G481+G504+G520+G524+G534+G547+G560</f>
        <v>82554000</v>
      </c>
    </row>
    <row r="478" spans="1:7" ht="11.25">
      <c r="A478" s="68">
        <v>347</v>
      </c>
      <c r="B478" s="68"/>
      <c r="C478" s="104" t="s">
        <v>256</v>
      </c>
      <c r="D478" s="91">
        <v>100000</v>
      </c>
      <c r="E478" s="91">
        <v>200000</v>
      </c>
      <c r="F478" s="91">
        <v>157312.8</v>
      </c>
      <c r="G478" s="81">
        <v>100000</v>
      </c>
    </row>
    <row r="479" spans="1:8" ht="11.25">
      <c r="A479" s="68">
        <v>1236</v>
      </c>
      <c r="B479" s="68"/>
      <c r="C479" s="104" t="s">
        <v>257</v>
      </c>
      <c r="D479" s="91">
        <v>2000000</v>
      </c>
      <c r="E479" s="91">
        <v>2000000</v>
      </c>
      <c r="F479" s="91">
        <v>178590</v>
      </c>
      <c r="G479" s="81">
        <v>2000000</v>
      </c>
      <c r="H479" s="10"/>
    </row>
    <row r="480" spans="1:8" ht="11.25">
      <c r="A480" s="84"/>
      <c r="B480" s="84"/>
      <c r="C480" s="110"/>
      <c r="D480" s="87"/>
      <c r="E480" s="87"/>
      <c r="F480" s="87"/>
      <c r="G480" s="64"/>
      <c r="H480" s="10"/>
    </row>
    <row r="481" spans="1:8" ht="11.25">
      <c r="A481" s="4"/>
      <c r="B481" s="68"/>
      <c r="C481" s="111" t="s">
        <v>122</v>
      </c>
      <c r="D481" s="88">
        <f>SUM(D482:D503)</f>
        <v>5197498.879999999</v>
      </c>
      <c r="E481" s="88">
        <f>SUM(E482:E503)</f>
        <v>9984339.799999999</v>
      </c>
      <c r="F481" s="88">
        <f>SUM(F482:F503)</f>
        <v>4309262.08</v>
      </c>
      <c r="G481" s="94">
        <f>SUM(G482:G503)</f>
        <v>3584000</v>
      </c>
      <c r="H481" s="10"/>
    </row>
    <row r="482" spans="1:8" ht="11.25">
      <c r="A482" s="4" t="s">
        <v>258</v>
      </c>
      <c r="B482" s="3"/>
      <c r="C482" s="104"/>
      <c r="D482" s="15"/>
      <c r="E482" s="87"/>
      <c r="F482" s="87"/>
      <c r="G482" s="79"/>
      <c r="H482" s="10"/>
    </row>
    <row r="483" spans="1:8" ht="11.25">
      <c r="A483" s="4">
        <v>301</v>
      </c>
      <c r="B483" s="4"/>
      <c r="C483" s="104" t="s">
        <v>446</v>
      </c>
      <c r="D483" s="15">
        <v>748266.98</v>
      </c>
      <c r="E483" s="91">
        <v>1255530.05</v>
      </c>
      <c r="F483" s="91">
        <v>318546.99</v>
      </c>
      <c r="G483" s="64">
        <v>498000</v>
      </c>
      <c r="H483" s="10"/>
    </row>
    <row r="484" spans="1:8" ht="11.25">
      <c r="A484" s="4"/>
      <c r="B484" s="4"/>
      <c r="C484" s="104" t="s">
        <v>468</v>
      </c>
      <c r="D484" s="15"/>
      <c r="E484" s="91"/>
      <c r="F484" s="91"/>
      <c r="G484" s="64"/>
      <c r="H484" s="1">
        <v>973136.86</v>
      </c>
    </row>
    <row r="485" spans="1:7" ht="11.25">
      <c r="A485" s="4">
        <v>302</v>
      </c>
      <c r="B485" s="4"/>
      <c r="C485" s="104" t="s">
        <v>447</v>
      </c>
      <c r="D485" s="15">
        <v>935379.04</v>
      </c>
      <c r="E485" s="91">
        <v>1415215.87</v>
      </c>
      <c r="F485" s="91">
        <v>259618</v>
      </c>
      <c r="G485" s="64">
        <v>713000</v>
      </c>
    </row>
    <row r="486" spans="1:8" ht="11.25">
      <c r="A486" s="4"/>
      <c r="B486" s="4"/>
      <c r="C486" s="104" t="s">
        <v>468</v>
      </c>
      <c r="D486" s="15"/>
      <c r="E486" s="91"/>
      <c r="F486" s="91"/>
      <c r="G486" s="64"/>
      <c r="H486" s="1">
        <v>1010706.68</v>
      </c>
    </row>
    <row r="487" spans="1:7" ht="11.25">
      <c r="A487" s="4">
        <v>303</v>
      </c>
      <c r="B487" s="4"/>
      <c r="C487" s="104" t="s">
        <v>448</v>
      </c>
      <c r="D487" s="15">
        <v>687415.25</v>
      </c>
      <c r="E487" s="91">
        <v>309741.72</v>
      </c>
      <c r="F487" s="91">
        <v>42786.6</v>
      </c>
      <c r="G487" s="64">
        <v>350000</v>
      </c>
    </row>
    <row r="488" spans="1:8" ht="11.25">
      <c r="A488" s="4"/>
      <c r="B488" s="4"/>
      <c r="C488" s="104" t="s">
        <v>468</v>
      </c>
      <c r="D488" s="15"/>
      <c r="E488" s="91"/>
      <c r="F488" s="91"/>
      <c r="G488" s="64"/>
      <c r="H488" s="1">
        <v>111303.25</v>
      </c>
    </row>
    <row r="489" spans="1:7" ht="11.25">
      <c r="A489" s="4">
        <v>309</v>
      </c>
      <c r="B489" s="4"/>
      <c r="C489" s="104" t="s">
        <v>449</v>
      </c>
      <c r="D489" s="15">
        <v>829896.27</v>
      </c>
      <c r="E489" s="91">
        <v>2925397.12</v>
      </c>
      <c r="F489" s="91">
        <v>1466464.77</v>
      </c>
      <c r="G489" s="64">
        <v>870000</v>
      </c>
    </row>
    <row r="490" spans="1:8" ht="11.25">
      <c r="A490" s="4"/>
      <c r="B490" s="4"/>
      <c r="C490" s="104" t="s">
        <v>468</v>
      </c>
      <c r="D490" s="15"/>
      <c r="E490" s="91"/>
      <c r="F490" s="91"/>
      <c r="G490" s="64"/>
      <c r="H490" s="1">
        <v>3217070.58</v>
      </c>
    </row>
    <row r="491" spans="1:7" ht="11.25">
      <c r="A491" s="4">
        <v>310</v>
      </c>
      <c r="B491" s="4"/>
      <c r="C491" s="104" t="s">
        <v>450</v>
      </c>
      <c r="D491" s="15">
        <v>557624.97</v>
      </c>
      <c r="E491" s="91">
        <v>756162.39</v>
      </c>
      <c r="F491" s="91">
        <v>28905.52</v>
      </c>
      <c r="G491" s="64">
        <v>184000</v>
      </c>
    </row>
    <row r="492" spans="1:8" ht="11.25">
      <c r="A492" s="4"/>
      <c r="B492" s="4"/>
      <c r="C492" s="104" t="s">
        <v>468</v>
      </c>
      <c r="D492" s="15"/>
      <c r="E492" s="91"/>
      <c r="F492" s="91"/>
      <c r="G492" s="64"/>
      <c r="H492" s="1">
        <v>651855</v>
      </c>
    </row>
    <row r="493" spans="1:7" ht="11.25">
      <c r="A493" s="4">
        <v>311</v>
      </c>
      <c r="B493" s="4"/>
      <c r="C493" s="104" t="s">
        <v>451</v>
      </c>
      <c r="D493" s="15">
        <v>560652.21</v>
      </c>
      <c r="E493" s="91">
        <v>976118.26</v>
      </c>
      <c r="F493" s="91">
        <v>35229.75</v>
      </c>
      <c r="G493" s="64">
        <v>305000</v>
      </c>
    </row>
    <row r="494" spans="1:8" ht="11.25">
      <c r="A494" s="4"/>
      <c r="B494" s="4"/>
      <c r="C494" s="104" t="s">
        <v>468</v>
      </c>
      <c r="D494" s="15"/>
      <c r="E494" s="91"/>
      <c r="F494" s="91"/>
      <c r="G494" s="64"/>
      <c r="H494" s="1">
        <v>854639.63</v>
      </c>
    </row>
    <row r="495" spans="1:7" ht="11.25">
      <c r="A495" s="4">
        <v>312</v>
      </c>
      <c r="B495" s="4"/>
      <c r="C495" s="104" t="s">
        <v>452</v>
      </c>
      <c r="D495" s="15">
        <v>499341.68</v>
      </c>
      <c r="E495" s="91">
        <v>675681.92</v>
      </c>
      <c r="F495" s="86">
        <v>620615.97</v>
      </c>
      <c r="G495" s="64">
        <v>417000</v>
      </c>
    </row>
    <row r="496" spans="1:8" ht="11.25">
      <c r="A496" s="4"/>
      <c r="B496" s="4"/>
      <c r="C496" s="104" t="s">
        <v>468</v>
      </c>
      <c r="D496" s="15"/>
      <c r="E496" s="91"/>
      <c r="F496" s="86"/>
      <c r="G496" s="64"/>
      <c r="H496" s="1">
        <v>589082.21</v>
      </c>
    </row>
    <row r="497" spans="1:7" ht="11.25">
      <c r="A497" s="4">
        <v>313</v>
      </c>
      <c r="B497" s="4"/>
      <c r="C497" s="104" t="s">
        <v>453</v>
      </c>
      <c r="D497" s="15">
        <v>0</v>
      </c>
      <c r="E497" s="91">
        <v>133398.97</v>
      </c>
      <c r="F497" s="86"/>
      <c r="G497" s="64">
        <v>72000</v>
      </c>
    </row>
    <row r="498" spans="1:8" ht="11.25">
      <c r="A498" s="4"/>
      <c r="B498" s="4"/>
      <c r="C498" s="104" t="s">
        <v>468</v>
      </c>
      <c r="D498" s="15"/>
      <c r="E498" s="91"/>
      <c r="F498" s="86"/>
      <c r="G498" s="64"/>
      <c r="H498" s="1">
        <v>106652.64</v>
      </c>
    </row>
    <row r="499" spans="1:7" ht="11.25">
      <c r="A499" s="4">
        <v>318</v>
      </c>
      <c r="B499" s="4"/>
      <c r="C499" s="104" t="s">
        <v>360</v>
      </c>
      <c r="D499" s="15">
        <v>378922.48</v>
      </c>
      <c r="E499" s="91">
        <v>0</v>
      </c>
      <c r="F499" s="86"/>
      <c r="G499" s="64">
        <v>175000</v>
      </c>
    </row>
    <row r="500" spans="1:8" ht="11.25">
      <c r="A500" s="4"/>
      <c r="B500" s="4"/>
      <c r="C500" s="104" t="s">
        <v>468</v>
      </c>
      <c r="D500" s="15"/>
      <c r="E500" s="91"/>
      <c r="F500" s="86"/>
      <c r="G500" s="64"/>
      <c r="H500" s="1">
        <v>640716.72</v>
      </c>
    </row>
    <row r="501" spans="1:7" ht="11.25">
      <c r="A501" s="4"/>
      <c r="B501" s="4"/>
      <c r="C501" s="104" t="s">
        <v>454</v>
      </c>
      <c r="D501" s="15"/>
      <c r="E501" s="91">
        <v>329513</v>
      </c>
      <c r="F501" s="86">
        <v>329514</v>
      </c>
      <c r="G501" s="64"/>
    </row>
    <row r="502" spans="1:7" ht="11.25">
      <c r="A502" s="4"/>
      <c r="B502" s="4"/>
      <c r="C502" s="104" t="s">
        <v>455</v>
      </c>
      <c r="D502" s="15"/>
      <c r="E502" s="91">
        <v>1207580.5</v>
      </c>
      <c r="F502" s="86">
        <v>1207580.48</v>
      </c>
      <c r="G502" s="64"/>
    </row>
    <row r="503" spans="1:9" ht="12.75">
      <c r="A503" s="84"/>
      <c r="B503" s="84"/>
      <c r="C503" s="110"/>
      <c r="D503" s="87"/>
      <c r="E503" s="87"/>
      <c r="F503" s="87"/>
      <c r="G503" s="80"/>
      <c r="H503" s="35"/>
      <c r="I503" s="69" t="e">
        <f>SUM(H503/G503)*100</f>
        <v>#DIV/0!</v>
      </c>
    </row>
    <row r="504" spans="1:9" ht="12.75">
      <c r="A504" s="82">
        <v>24</v>
      </c>
      <c r="B504" s="82">
        <v>2310</v>
      </c>
      <c r="C504" s="108" t="s">
        <v>94</v>
      </c>
      <c r="D504" s="88">
        <f>SUM(D506:D512)</f>
        <v>21425500</v>
      </c>
      <c r="E504" s="88">
        <f>SUM(E506:E516)</f>
        <v>15981209</v>
      </c>
      <c r="F504" s="85">
        <f>SUM(F506:F516)</f>
        <v>2821521</v>
      </c>
      <c r="G504" s="80">
        <f>SUM(G505:G519)</f>
        <v>8700000</v>
      </c>
      <c r="H504" s="36"/>
      <c r="I504" s="70"/>
    </row>
    <row r="505" spans="1:9" ht="12.75">
      <c r="A505" s="68"/>
      <c r="B505" s="82">
        <v>2321</v>
      </c>
      <c r="C505" s="104" t="s">
        <v>95</v>
      </c>
      <c r="D505" s="15"/>
      <c r="E505" s="86"/>
      <c r="F505" s="86"/>
      <c r="G505" s="81"/>
      <c r="H505" s="36"/>
      <c r="I505" s="70"/>
    </row>
    <row r="506" spans="1:9" ht="12.75">
      <c r="A506" s="68"/>
      <c r="B506" s="68"/>
      <c r="C506" s="109" t="s">
        <v>393</v>
      </c>
      <c r="D506" s="91">
        <v>4500000</v>
      </c>
      <c r="E506" s="86">
        <v>4500000</v>
      </c>
      <c r="F506" s="86">
        <v>580993</v>
      </c>
      <c r="G506" s="81">
        <v>3000000</v>
      </c>
      <c r="H506" s="36" t="s">
        <v>504</v>
      </c>
      <c r="I506" s="70"/>
    </row>
    <row r="507" spans="1:9" ht="12.75">
      <c r="A507" s="68"/>
      <c r="B507" s="68"/>
      <c r="C507" s="109" t="s">
        <v>403</v>
      </c>
      <c r="D507" s="91">
        <v>596000</v>
      </c>
      <c r="E507" s="86">
        <v>0</v>
      </c>
      <c r="F507" s="86"/>
      <c r="G507" s="81"/>
      <c r="H507" s="6"/>
      <c r="I507" s="70"/>
    </row>
    <row r="508" spans="1:9" ht="12.75">
      <c r="A508" s="68"/>
      <c r="B508" s="68"/>
      <c r="C508" s="109" t="s">
        <v>404</v>
      </c>
      <c r="D508" s="91">
        <v>3374000</v>
      </c>
      <c r="E508" s="86">
        <v>0</v>
      </c>
      <c r="F508" s="86"/>
      <c r="G508" s="81"/>
      <c r="H508" s="6"/>
      <c r="I508" s="70"/>
    </row>
    <row r="509" spans="1:9" ht="12.75">
      <c r="A509" s="68"/>
      <c r="B509" s="68"/>
      <c r="C509" s="109" t="s">
        <v>456</v>
      </c>
      <c r="D509" s="91">
        <v>0</v>
      </c>
      <c r="E509" s="86">
        <v>1406709</v>
      </c>
      <c r="F509" s="86">
        <v>1406709</v>
      </c>
      <c r="G509" s="81"/>
      <c r="H509" s="6"/>
      <c r="I509" s="70"/>
    </row>
    <row r="510" spans="1:9" ht="12.75">
      <c r="A510" s="68"/>
      <c r="B510" s="68"/>
      <c r="C510" s="109" t="s">
        <v>259</v>
      </c>
      <c r="D510" s="91">
        <v>12500000</v>
      </c>
      <c r="E510" s="86">
        <v>9100000</v>
      </c>
      <c r="F510" s="86"/>
      <c r="G510" s="64">
        <v>3000000</v>
      </c>
      <c r="H510" s="36" t="s">
        <v>504</v>
      </c>
      <c r="I510" s="70"/>
    </row>
    <row r="511" spans="1:9" ht="12.75">
      <c r="A511" s="68"/>
      <c r="B511" s="68"/>
      <c r="C511" s="109" t="s">
        <v>512</v>
      </c>
      <c r="D511" s="91">
        <v>455500</v>
      </c>
      <c r="E511" s="86">
        <v>455500</v>
      </c>
      <c r="F511" s="86">
        <v>117590</v>
      </c>
      <c r="G511" s="81">
        <v>900000</v>
      </c>
      <c r="H511" s="36" t="s">
        <v>504</v>
      </c>
      <c r="I511" s="70"/>
    </row>
    <row r="512" spans="1:9" ht="12.75">
      <c r="A512" s="68"/>
      <c r="B512" s="68"/>
      <c r="C512" s="109" t="s">
        <v>457</v>
      </c>
      <c r="D512" s="91">
        <v>0</v>
      </c>
      <c r="E512" s="123"/>
      <c r="F512" s="123">
        <v>138900</v>
      </c>
      <c r="G512" s="81"/>
      <c r="H512" s="125"/>
      <c r="I512" s="70"/>
    </row>
    <row r="513" spans="1:9" ht="12.75">
      <c r="A513" s="68"/>
      <c r="B513" s="68"/>
      <c r="C513" s="104" t="s">
        <v>458</v>
      </c>
      <c r="D513" s="15"/>
      <c r="E513" s="86"/>
      <c r="F513" s="86">
        <v>-91445</v>
      </c>
      <c r="G513" s="64"/>
      <c r="H513" s="125"/>
      <c r="I513" s="70"/>
    </row>
    <row r="514" spans="1:9" ht="12.75">
      <c r="A514" s="68"/>
      <c r="B514" s="68"/>
      <c r="C514" s="104" t="s">
        <v>481</v>
      </c>
      <c r="D514" s="15"/>
      <c r="E514" s="86">
        <v>519000</v>
      </c>
      <c r="F514" s="86">
        <v>518774</v>
      </c>
      <c r="G514" s="64"/>
      <c r="H514" s="125"/>
      <c r="I514" s="70"/>
    </row>
    <row r="515" spans="1:9" ht="12.75">
      <c r="A515" s="68"/>
      <c r="B515" s="68"/>
      <c r="C515" s="104" t="s">
        <v>482</v>
      </c>
      <c r="D515" s="15"/>
      <c r="E515" s="86"/>
      <c r="F515" s="86">
        <v>150000</v>
      </c>
      <c r="G515" s="64"/>
      <c r="H515" s="125"/>
      <c r="I515" s="70"/>
    </row>
    <row r="516" spans="1:9" ht="12.75">
      <c r="A516" s="68"/>
      <c r="B516" s="68"/>
      <c r="C516" s="104" t="s">
        <v>522</v>
      </c>
      <c r="D516" s="15"/>
      <c r="E516" s="86"/>
      <c r="F516" s="86"/>
      <c r="G516" s="64"/>
      <c r="H516" s="127"/>
      <c r="I516" s="70"/>
    </row>
    <row r="517" spans="1:9" ht="12.75">
      <c r="A517" s="68"/>
      <c r="B517" s="68"/>
      <c r="C517" s="104" t="s">
        <v>497</v>
      </c>
      <c r="D517" s="15"/>
      <c r="E517" s="86"/>
      <c r="F517" s="86"/>
      <c r="G517" s="64">
        <v>900000</v>
      </c>
      <c r="H517" s="127"/>
      <c r="I517" s="70"/>
    </row>
    <row r="518" spans="1:9" ht="12.75">
      <c r="A518" s="68"/>
      <c r="B518" s="68"/>
      <c r="C518" s="104" t="s">
        <v>498</v>
      </c>
      <c r="D518" s="15"/>
      <c r="E518" s="86"/>
      <c r="F518" s="86"/>
      <c r="G518" s="64">
        <v>900000</v>
      </c>
      <c r="H518" s="86"/>
      <c r="I518" s="70"/>
    </row>
    <row r="519" spans="1:9" ht="12.75">
      <c r="A519" s="68"/>
      <c r="B519" s="68"/>
      <c r="C519" s="109"/>
      <c r="D519" s="91"/>
      <c r="E519" s="122"/>
      <c r="F519" s="123"/>
      <c r="G519" s="81"/>
      <c r="H519" s="36"/>
      <c r="I519" s="70"/>
    </row>
    <row r="520" spans="1:9" ht="12.75">
      <c r="A520" s="68"/>
      <c r="B520" s="68"/>
      <c r="C520" s="82" t="s">
        <v>97</v>
      </c>
      <c r="D520" s="88">
        <f>SUM(D521:D523)</f>
        <v>250000</v>
      </c>
      <c r="E520" s="88">
        <f>SUM(E521:E523)</f>
        <v>750000</v>
      </c>
      <c r="F520" s="88">
        <f>SUM(F521:F523)</f>
        <v>112672.67</v>
      </c>
      <c r="G520" s="94">
        <f>SUM(G521:G523)</f>
        <v>200000</v>
      </c>
      <c r="H520" s="36"/>
      <c r="I520" s="70"/>
    </row>
    <row r="521" spans="1:9" ht="12.75">
      <c r="A521" s="23">
        <v>1006</v>
      </c>
      <c r="B521" s="4">
        <v>3633</v>
      </c>
      <c r="C521" s="104" t="s">
        <v>175</v>
      </c>
      <c r="D521" s="15">
        <v>250000</v>
      </c>
      <c r="E521" s="86">
        <v>750000</v>
      </c>
      <c r="F521" s="86">
        <v>112672.67</v>
      </c>
      <c r="G521" s="81">
        <v>200000</v>
      </c>
      <c r="H521" s="36"/>
      <c r="I521" s="70"/>
    </row>
    <row r="522" spans="1:9" ht="12.75">
      <c r="A522" s="23"/>
      <c r="B522" s="4"/>
      <c r="C522" s="104" t="s">
        <v>176</v>
      </c>
      <c r="D522" s="88"/>
      <c r="E522" s="86"/>
      <c r="F522" s="86"/>
      <c r="G522" s="93"/>
      <c r="H522" s="36"/>
      <c r="I522" s="70"/>
    </row>
    <row r="523" spans="1:9" ht="12.75">
      <c r="A523" s="68"/>
      <c r="B523" s="68"/>
      <c r="C523" s="104"/>
      <c r="D523" s="86"/>
      <c r="E523" s="86"/>
      <c r="F523" s="86"/>
      <c r="G523" s="81"/>
      <c r="H523" s="36"/>
      <c r="I523" s="70"/>
    </row>
    <row r="524" spans="1:7" ht="11.25">
      <c r="A524" s="68"/>
      <c r="B524" s="68"/>
      <c r="C524" s="82" t="s">
        <v>96</v>
      </c>
      <c r="D524" s="88">
        <f>SUM(D525:D533)</f>
        <v>11964000</v>
      </c>
      <c r="E524" s="88">
        <f>SUM(E525:E533)</f>
        <v>14145000</v>
      </c>
      <c r="F524" s="88">
        <f>SUM(F525:F533)</f>
        <v>6209149.05</v>
      </c>
      <c r="G524" s="94">
        <f>SUM(G525:G533)</f>
        <v>250000</v>
      </c>
    </row>
    <row r="525" spans="1:7" ht="11.25">
      <c r="A525" s="112">
        <v>201706</v>
      </c>
      <c r="B525" s="4">
        <v>2212</v>
      </c>
      <c r="C525" s="104" t="s">
        <v>362</v>
      </c>
      <c r="D525" s="15">
        <v>8664000</v>
      </c>
      <c r="E525" s="86">
        <v>10445000</v>
      </c>
      <c r="F525" s="86">
        <v>6127978.03</v>
      </c>
      <c r="G525" s="64"/>
    </row>
    <row r="526" spans="1:8" ht="11.25">
      <c r="A526" s="112">
        <v>201708</v>
      </c>
      <c r="B526" s="4">
        <v>2212</v>
      </c>
      <c r="C526" s="104" t="s">
        <v>399</v>
      </c>
      <c r="D526" s="15">
        <v>200000</v>
      </c>
      <c r="E526" s="86">
        <v>200000</v>
      </c>
      <c r="F526" s="86"/>
      <c r="G526" s="64">
        <v>200000</v>
      </c>
      <c r="H526" s="15"/>
    </row>
    <row r="527" spans="1:7" ht="11.25">
      <c r="A527" s="112">
        <v>201806</v>
      </c>
      <c r="B527" s="4">
        <v>2219</v>
      </c>
      <c r="C527" s="104" t="s">
        <v>363</v>
      </c>
      <c r="D527" s="15">
        <v>50000</v>
      </c>
      <c r="E527" s="86">
        <v>50000</v>
      </c>
      <c r="F527" s="86">
        <v>41386</v>
      </c>
      <c r="G527" s="64"/>
    </row>
    <row r="528" spans="1:7" ht="11.25">
      <c r="A528" s="119">
        <v>202004</v>
      </c>
      <c r="B528" s="117">
        <v>2221</v>
      </c>
      <c r="C528" s="118" t="s">
        <v>364</v>
      </c>
      <c r="D528" s="15">
        <v>0</v>
      </c>
      <c r="E528" s="86">
        <v>250000</v>
      </c>
      <c r="F528" s="86"/>
      <c r="G528" s="64"/>
    </row>
    <row r="529" spans="1:7" ht="11.25">
      <c r="A529" s="124">
        <v>202010</v>
      </c>
      <c r="B529" s="68">
        <v>2212</v>
      </c>
      <c r="C529" s="104" t="s">
        <v>380</v>
      </c>
      <c r="D529" s="15">
        <v>2000000</v>
      </c>
      <c r="E529" s="123">
        <v>2000000</v>
      </c>
      <c r="F529" s="123">
        <v>39065.02</v>
      </c>
      <c r="G529" s="64">
        <v>50000</v>
      </c>
    </row>
    <row r="530" spans="1:7" ht="11.25">
      <c r="A530" s="119">
        <v>202103</v>
      </c>
      <c r="B530" s="117">
        <v>2219</v>
      </c>
      <c r="C530" s="118" t="s">
        <v>372</v>
      </c>
      <c r="D530" s="15">
        <v>50000</v>
      </c>
      <c r="E530" s="86">
        <v>50000</v>
      </c>
      <c r="F530" s="86">
        <v>720</v>
      </c>
      <c r="G530" s="64"/>
    </row>
    <row r="531" spans="1:8" ht="11.25">
      <c r="A531" s="124">
        <v>202104</v>
      </c>
      <c r="B531" s="68">
        <v>2212</v>
      </c>
      <c r="C531" s="104" t="s">
        <v>400</v>
      </c>
      <c r="D531" s="15">
        <v>1000000</v>
      </c>
      <c r="E531" s="123">
        <v>1000000</v>
      </c>
      <c r="F531" s="123"/>
      <c r="G531" s="64"/>
      <c r="H531" s="10"/>
    </row>
    <row r="532" spans="1:7" ht="11.25">
      <c r="A532" s="124">
        <v>202116</v>
      </c>
      <c r="B532" s="68">
        <v>2219</v>
      </c>
      <c r="C532" s="104" t="s">
        <v>483</v>
      </c>
      <c r="D532" s="15">
        <v>0</v>
      </c>
      <c r="E532" s="123">
        <v>150000</v>
      </c>
      <c r="F532" s="123"/>
      <c r="G532" s="64"/>
    </row>
    <row r="533" spans="1:7" ht="11.25">
      <c r="A533" s="25"/>
      <c r="B533" s="4"/>
      <c r="C533" s="104"/>
      <c r="D533" s="15"/>
      <c r="E533" s="86"/>
      <c r="F533" s="86"/>
      <c r="G533" s="64"/>
    </row>
    <row r="534" spans="1:7" ht="11.25">
      <c r="A534" s="8"/>
      <c r="B534" s="4"/>
      <c r="C534" s="82" t="s">
        <v>196</v>
      </c>
      <c r="D534" s="88">
        <f>SUM(D535:D546)</f>
        <v>19000000</v>
      </c>
      <c r="E534" s="88">
        <f>SUM(E535:E546)</f>
        <v>20700000</v>
      </c>
      <c r="F534" s="88">
        <f>SUM(F535:F546)</f>
        <v>3146360.4200000004</v>
      </c>
      <c r="G534" s="94">
        <f>SUM(G535:G546)</f>
        <v>28420000</v>
      </c>
    </row>
    <row r="535" spans="1:7" ht="11.25">
      <c r="A535" s="101">
        <v>201602</v>
      </c>
      <c r="B535" s="4">
        <v>2212</v>
      </c>
      <c r="C535" s="104" t="s">
        <v>361</v>
      </c>
      <c r="D535" s="15">
        <v>100000</v>
      </c>
      <c r="E535" s="86">
        <v>100000</v>
      </c>
      <c r="F535" s="86"/>
      <c r="G535" s="64">
        <v>120000</v>
      </c>
    </row>
    <row r="536" spans="1:7" ht="11.25">
      <c r="A536" s="101">
        <v>201703</v>
      </c>
      <c r="C536" s="104" t="s">
        <v>365</v>
      </c>
      <c r="D536" s="15">
        <v>8800000</v>
      </c>
      <c r="E536" s="15">
        <v>1200000</v>
      </c>
      <c r="F536" s="15">
        <v>360496</v>
      </c>
      <c r="G536" s="64">
        <v>8100000</v>
      </c>
    </row>
    <row r="537" spans="1:7" ht="11.25">
      <c r="A537" s="101"/>
      <c r="C537" s="104" t="s">
        <v>459</v>
      </c>
      <c r="D537" s="15">
        <v>0</v>
      </c>
      <c r="E537" s="15">
        <v>7800000</v>
      </c>
      <c r="F537" s="15"/>
      <c r="G537" s="64"/>
    </row>
    <row r="538" spans="1:7" ht="11.25">
      <c r="A538" s="112">
        <v>201904</v>
      </c>
      <c r="B538" s="4">
        <v>2321</v>
      </c>
      <c r="C538" s="104" t="s">
        <v>392</v>
      </c>
      <c r="D538" s="15">
        <v>2200000</v>
      </c>
      <c r="E538" s="86">
        <v>2600000</v>
      </c>
      <c r="F538" s="86">
        <v>2084834.78</v>
      </c>
      <c r="G538" s="64"/>
    </row>
    <row r="539" spans="1:7" ht="11.25">
      <c r="A539" s="112">
        <v>202102</v>
      </c>
      <c r="B539" s="4">
        <v>6409</v>
      </c>
      <c r="C539" s="104" t="s">
        <v>505</v>
      </c>
      <c r="D539" s="15">
        <v>6000000</v>
      </c>
      <c r="E539" s="86">
        <v>5700000</v>
      </c>
      <c r="F539" s="86">
        <v>589608</v>
      </c>
      <c r="G539" s="64">
        <v>12000000</v>
      </c>
    </row>
    <row r="540" spans="1:7" ht="11.25">
      <c r="A540" s="112">
        <v>202008</v>
      </c>
      <c r="B540" s="4">
        <v>3634</v>
      </c>
      <c r="C540" s="104" t="s">
        <v>366</v>
      </c>
      <c r="D540" s="15">
        <v>500000</v>
      </c>
      <c r="E540" s="86">
        <v>200000</v>
      </c>
      <c r="F540" s="86"/>
      <c r="G540" s="64"/>
    </row>
    <row r="541" spans="1:7" ht="11.25">
      <c r="A541" s="112">
        <v>202101</v>
      </c>
      <c r="B541" s="4"/>
      <c r="C541" s="104" t="s">
        <v>371</v>
      </c>
      <c r="D541" s="15">
        <v>1400000</v>
      </c>
      <c r="E541" s="86">
        <v>1200000</v>
      </c>
      <c r="F541" s="86">
        <v>105855.64</v>
      </c>
      <c r="G541" s="64">
        <v>5000000</v>
      </c>
    </row>
    <row r="542" spans="1:8" ht="11.25">
      <c r="A542" s="112">
        <v>202113</v>
      </c>
      <c r="B542" s="4">
        <v>3631</v>
      </c>
      <c r="C542" s="104" t="s">
        <v>460</v>
      </c>
      <c r="D542" s="15">
        <v>0</v>
      </c>
      <c r="E542" s="86">
        <v>1900000</v>
      </c>
      <c r="F542" s="86">
        <v>5566</v>
      </c>
      <c r="G542" s="64">
        <v>1200000</v>
      </c>
      <c r="H542" s="1" t="s">
        <v>506</v>
      </c>
    </row>
    <row r="543" spans="1:7" ht="11.25">
      <c r="A543" s="112">
        <v>201514</v>
      </c>
      <c r="B543" s="4"/>
      <c r="C543" s="104" t="s">
        <v>465</v>
      </c>
      <c r="D543" s="15"/>
      <c r="E543" s="86"/>
      <c r="F543" s="86"/>
      <c r="G543" s="64"/>
    </row>
    <row r="544" spans="1:7" ht="11.25">
      <c r="A544" s="112"/>
      <c r="B544" s="4"/>
      <c r="C544" s="104" t="s">
        <v>467</v>
      </c>
      <c r="D544" s="15"/>
      <c r="E544" s="86"/>
      <c r="F544" s="86"/>
      <c r="G544" s="64">
        <v>2000000</v>
      </c>
    </row>
    <row r="545" spans="1:7" ht="11.25">
      <c r="A545" s="112"/>
      <c r="B545" s="4"/>
      <c r="C545" s="104" t="s">
        <v>499</v>
      </c>
      <c r="D545" s="15"/>
      <c r="E545" s="86"/>
      <c r="F545" s="86"/>
      <c r="G545" s="64"/>
    </row>
    <row r="546" spans="1:7" ht="12.75">
      <c r="A546" s="7"/>
      <c r="B546" s="114"/>
      <c r="C546" s="112"/>
      <c r="D546" s="15"/>
      <c r="E546" s="86"/>
      <c r="F546" s="86"/>
      <c r="G546" s="64"/>
    </row>
    <row r="547" spans="1:7" ht="11.25">
      <c r="A547" s="68"/>
      <c r="B547" s="68"/>
      <c r="C547" s="82" t="s">
        <v>197</v>
      </c>
      <c r="D547" s="88">
        <f>SUM(D548:D556)</f>
        <v>400000</v>
      </c>
      <c r="E547" s="88">
        <f>SUM(E548:E556)</f>
        <v>29960000</v>
      </c>
      <c r="F547" s="88">
        <f>SUM(F548:F559)</f>
        <v>13529151.29</v>
      </c>
      <c r="G547" s="94">
        <f>SUM(G548:G559)</f>
        <v>34300000</v>
      </c>
    </row>
    <row r="548" spans="1:7" ht="11.25">
      <c r="A548" s="104">
        <v>3322</v>
      </c>
      <c r="B548" s="68">
        <v>3322</v>
      </c>
      <c r="C548" s="104" t="s">
        <v>367</v>
      </c>
      <c r="D548" s="15">
        <v>300000</v>
      </c>
      <c r="E548" s="15">
        <v>0</v>
      </c>
      <c r="F548" s="15"/>
      <c r="G548" s="64">
        <v>1000000</v>
      </c>
    </row>
    <row r="549" spans="1:7" ht="11.25">
      <c r="A549" s="104">
        <v>201608</v>
      </c>
      <c r="B549" s="68">
        <v>3114</v>
      </c>
      <c r="C549" s="104" t="s">
        <v>198</v>
      </c>
      <c r="D549" s="15">
        <v>0</v>
      </c>
      <c r="E549" s="86">
        <v>500000</v>
      </c>
      <c r="F549" s="86">
        <v>69014</v>
      </c>
      <c r="G549" s="64">
        <v>50000</v>
      </c>
    </row>
    <row r="550" spans="1:8" ht="11.25">
      <c r="A550" s="101">
        <v>201620</v>
      </c>
      <c r="B550" s="6">
        <v>3111</v>
      </c>
      <c r="C550" s="104" t="s">
        <v>507</v>
      </c>
      <c r="D550" s="15">
        <v>0</v>
      </c>
      <c r="E550" s="86">
        <v>24500000</v>
      </c>
      <c r="F550" s="86">
        <v>11701366.58</v>
      </c>
      <c r="G550" s="64">
        <v>32800000</v>
      </c>
      <c r="H550" s="1" t="s">
        <v>401</v>
      </c>
    </row>
    <row r="551" spans="1:7" ht="11.25">
      <c r="A551" s="101">
        <v>201633</v>
      </c>
      <c r="B551" s="7">
        <v>3613</v>
      </c>
      <c r="C551" s="104" t="s">
        <v>313</v>
      </c>
      <c r="D551" s="15">
        <v>0</v>
      </c>
      <c r="E551" s="86">
        <v>0</v>
      </c>
      <c r="F551" s="86"/>
      <c r="G551" s="64">
        <v>100000</v>
      </c>
    </row>
    <row r="552" spans="1:7" ht="11.25">
      <c r="A552" s="101">
        <v>201802</v>
      </c>
      <c r="B552" s="8">
        <v>4350</v>
      </c>
      <c r="C552" s="104" t="s">
        <v>260</v>
      </c>
      <c r="D552" s="15">
        <v>100000</v>
      </c>
      <c r="E552" s="86">
        <v>110000</v>
      </c>
      <c r="F552" s="86">
        <v>100000</v>
      </c>
      <c r="G552" s="64">
        <v>50000</v>
      </c>
    </row>
    <row r="553" spans="1:7" ht="11.25">
      <c r="A553" s="119">
        <v>202110</v>
      </c>
      <c r="B553" s="117">
        <v>3319</v>
      </c>
      <c r="C553" s="118" t="s">
        <v>461</v>
      </c>
      <c r="D553" s="15">
        <v>0</v>
      </c>
      <c r="E553" s="86">
        <v>400000</v>
      </c>
      <c r="F553" s="86">
        <v>297535</v>
      </c>
      <c r="G553" s="64">
        <v>100000</v>
      </c>
    </row>
    <row r="554" spans="1:7" ht="11.25">
      <c r="A554" s="119">
        <v>202111</v>
      </c>
      <c r="B554" s="117">
        <v>3111</v>
      </c>
      <c r="C554" s="118" t="s">
        <v>462</v>
      </c>
      <c r="D554" s="15">
        <v>0</v>
      </c>
      <c r="E554" s="86">
        <v>2200000</v>
      </c>
      <c r="F554" s="86">
        <v>10000</v>
      </c>
      <c r="G554" s="64"/>
    </row>
    <row r="555" spans="1:7" ht="11.25">
      <c r="A555" s="119">
        <v>202114</v>
      </c>
      <c r="B555" s="117">
        <v>3113</v>
      </c>
      <c r="C555" s="118" t="s">
        <v>463</v>
      </c>
      <c r="D555" s="15">
        <v>0</v>
      </c>
      <c r="E555" s="86">
        <v>900000</v>
      </c>
      <c r="F555" s="86">
        <v>23000</v>
      </c>
      <c r="G555" s="64"/>
    </row>
    <row r="556" spans="1:7" ht="11.25">
      <c r="A556" s="120">
        <v>2201620</v>
      </c>
      <c r="B556" s="117">
        <v>3111</v>
      </c>
      <c r="C556" s="118" t="s">
        <v>386</v>
      </c>
      <c r="D556" s="15">
        <v>0</v>
      </c>
      <c r="E556" s="86">
        <v>1350000</v>
      </c>
      <c r="F556" s="86">
        <v>1328235.71</v>
      </c>
      <c r="G556" s="64">
        <v>100000</v>
      </c>
    </row>
    <row r="557" spans="1:7" ht="11.25">
      <c r="A557" s="120"/>
      <c r="B557" s="117">
        <v>3613</v>
      </c>
      <c r="C557" s="118" t="s">
        <v>513</v>
      </c>
      <c r="D557" s="15"/>
      <c r="E557" s="86"/>
      <c r="F557" s="86"/>
      <c r="G557" s="64">
        <v>100000</v>
      </c>
    </row>
    <row r="558" spans="1:8" ht="11.25">
      <c r="A558" s="120"/>
      <c r="B558" s="117">
        <v>3319</v>
      </c>
      <c r="C558" s="118" t="s">
        <v>500</v>
      </c>
      <c r="D558" s="15"/>
      <c r="E558" s="86"/>
      <c r="F558" s="86"/>
      <c r="G558" s="64"/>
      <c r="H558" s="1">
        <v>447500</v>
      </c>
    </row>
    <row r="559" spans="2:7" ht="11.25">
      <c r="B559" s="8"/>
      <c r="C559" s="104"/>
      <c r="D559" s="15"/>
      <c r="E559" s="68"/>
      <c r="F559" s="68"/>
      <c r="G559" s="64"/>
    </row>
    <row r="560" spans="1:7" ht="11.25">
      <c r="A560" s="68"/>
      <c r="B560" s="68"/>
      <c r="C560" s="82" t="s">
        <v>98</v>
      </c>
      <c r="D560" s="88">
        <f>SUM(D561:D577)</f>
        <v>5900000</v>
      </c>
      <c r="E560" s="88">
        <f>SUM(E561:E577)</f>
        <v>10450000</v>
      </c>
      <c r="F560" s="88">
        <f>SUM(F561:F577)</f>
        <v>3061529.22</v>
      </c>
      <c r="G560" s="94">
        <f>SUM(G561:G577)</f>
        <v>5000000</v>
      </c>
    </row>
    <row r="561" spans="1:7" ht="11.25">
      <c r="A561" s="104">
        <v>201326</v>
      </c>
      <c r="B561" s="121">
        <v>3639</v>
      </c>
      <c r="C561" s="104" t="s">
        <v>368</v>
      </c>
      <c r="D561" s="15">
        <v>100000</v>
      </c>
      <c r="E561" s="15">
        <v>100000</v>
      </c>
      <c r="F561" s="15"/>
      <c r="G561" s="64"/>
    </row>
    <row r="562" spans="1:7" ht="11.25">
      <c r="A562" s="101">
        <v>201619</v>
      </c>
      <c r="B562" s="6">
        <v>3419</v>
      </c>
      <c r="C562" s="112" t="s">
        <v>179</v>
      </c>
      <c r="D562" s="15">
        <v>1000000</v>
      </c>
      <c r="E562" s="15">
        <v>400000</v>
      </c>
      <c r="F562" s="15">
        <v>121000</v>
      </c>
      <c r="G562" s="64">
        <v>850000</v>
      </c>
    </row>
    <row r="563" spans="1:7" ht="11.25">
      <c r="A563" s="101">
        <v>201624</v>
      </c>
      <c r="B563" s="68">
        <v>2219</v>
      </c>
      <c r="C563" s="104" t="s">
        <v>406</v>
      </c>
      <c r="D563" s="15">
        <v>0</v>
      </c>
      <c r="E563" s="86">
        <v>50000</v>
      </c>
      <c r="F563" s="86">
        <v>15655.83</v>
      </c>
      <c r="G563" s="64"/>
    </row>
    <row r="564" spans="1:7" ht="11.25">
      <c r="A564" s="101">
        <v>202002</v>
      </c>
      <c r="B564" s="68">
        <v>3419</v>
      </c>
      <c r="C564" s="104" t="s">
        <v>302</v>
      </c>
      <c r="D564" s="15">
        <v>300000</v>
      </c>
      <c r="E564" s="86">
        <v>300000</v>
      </c>
      <c r="F564" s="86">
        <v>118972</v>
      </c>
      <c r="G564" s="64"/>
    </row>
    <row r="565" spans="1:7" ht="11.25">
      <c r="A565" s="101">
        <v>202007</v>
      </c>
      <c r="B565" s="68">
        <v>3722</v>
      </c>
      <c r="C565" s="104" t="s">
        <v>369</v>
      </c>
      <c r="D565" s="15">
        <v>0</v>
      </c>
      <c r="E565" s="86">
        <v>2400000</v>
      </c>
      <c r="F565" s="86">
        <v>2378860</v>
      </c>
      <c r="G565" s="64"/>
    </row>
    <row r="566" spans="1:7" ht="11.25">
      <c r="A566" s="101">
        <v>202009</v>
      </c>
      <c r="B566" s="68">
        <v>1037</v>
      </c>
      <c r="C566" s="104" t="s">
        <v>376</v>
      </c>
      <c r="D566" s="15">
        <v>100000</v>
      </c>
      <c r="E566" s="86">
        <v>0</v>
      </c>
      <c r="F566" s="86"/>
      <c r="G566" s="64"/>
    </row>
    <row r="567" spans="1:7" ht="11.25">
      <c r="A567" s="22">
        <v>202102</v>
      </c>
      <c r="B567" s="68">
        <v>5512</v>
      </c>
      <c r="C567" s="104" t="s">
        <v>381</v>
      </c>
      <c r="D567" s="15">
        <v>2900000</v>
      </c>
      <c r="E567" s="86">
        <v>3200000</v>
      </c>
      <c r="F567" s="86">
        <v>47190</v>
      </c>
      <c r="G567" s="64">
        <v>3200000</v>
      </c>
    </row>
    <row r="568" spans="1:7" ht="11.25">
      <c r="A568" s="22">
        <v>202105</v>
      </c>
      <c r="B568" s="68">
        <v>3745</v>
      </c>
      <c r="C568" s="104" t="s">
        <v>394</v>
      </c>
      <c r="D568" s="15">
        <v>200000</v>
      </c>
      <c r="E568" s="86">
        <v>400000</v>
      </c>
      <c r="F568" s="86">
        <v>148104</v>
      </c>
      <c r="G568" s="64">
        <v>100000</v>
      </c>
    </row>
    <row r="569" spans="1:7" ht="11.25">
      <c r="A569" s="22">
        <v>202106</v>
      </c>
      <c r="B569" s="68">
        <v>3419</v>
      </c>
      <c r="C569" s="104" t="s">
        <v>402</v>
      </c>
      <c r="D569" s="15">
        <v>300000</v>
      </c>
      <c r="E569" s="86">
        <v>300000</v>
      </c>
      <c r="F569" s="86"/>
      <c r="G569" s="64"/>
    </row>
    <row r="570" spans="1:7" ht="11.25">
      <c r="A570" s="22">
        <v>202107</v>
      </c>
      <c r="B570" s="68">
        <v>3113</v>
      </c>
      <c r="C570" s="104" t="s">
        <v>398</v>
      </c>
      <c r="D570" s="15">
        <v>500000</v>
      </c>
      <c r="E570" s="86">
        <v>500000</v>
      </c>
      <c r="F570" s="86"/>
      <c r="G570" s="64"/>
    </row>
    <row r="571" spans="1:7" ht="11.25">
      <c r="A571" s="22">
        <v>202108</v>
      </c>
      <c r="B571" s="68"/>
      <c r="C571" s="104" t="s">
        <v>98</v>
      </c>
      <c r="D571" s="15">
        <v>500000</v>
      </c>
      <c r="E571" s="86">
        <v>350000</v>
      </c>
      <c r="F571" s="86">
        <v>7050</v>
      </c>
      <c r="G571" s="64">
        <v>500000</v>
      </c>
    </row>
    <row r="572" spans="1:7" ht="11.25">
      <c r="A572" s="22">
        <v>202112</v>
      </c>
      <c r="B572" s="68">
        <v>2143</v>
      </c>
      <c r="C572" s="104" t="s">
        <v>464</v>
      </c>
      <c r="D572" s="15">
        <v>0</v>
      </c>
      <c r="E572" s="86">
        <v>50000</v>
      </c>
      <c r="F572" s="86">
        <v>35779</v>
      </c>
      <c r="G572" s="64"/>
    </row>
    <row r="573" spans="1:7" ht="11.25">
      <c r="A573" s="98">
        <v>2201633</v>
      </c>
      <c r="B573" s="68">
        <v>2219</v>
      </c>
      <c r="C573" s="104" t="s">
        <v>370</v>
      </c>
      <c r="D573" s="15">
        <v>0</v>
      </c>
      <c r="E573" s="86">
        <v>400000</v>
      </c>
      <c r="F573" s="86">
        <v>188918.39</v>
      </c>
      <c r="G573" s="64"/>
    </row>
    <row r="574" spans="1:7" ht="11.25">
      <c r="A574" s="98"/>
      <c r="B574" s="68"/>
      <c r="C574" s="104" t="s">
        <v>484</v>
      </c>
      <c r="D574" s="15"/>
      <c r="E574" s="86">
        <v>2000000</v>
      </c>
      <c r="F574" s="86"/>
      <c r="G574" s="64"/>
    </row>
    <row r="575" spans="1:7" ht="11.25">
      <c r="A575" s="22">
        <v>201621</v>
      </c>
      <c r="B575" s="68"/>
      <c r="C575" s="104" t="s">
        <v>466</v>
      </c>
      <c r="D575" s="15"/>
      <c r="E575" s="86"/>
      <c r="F575" s="86"/>
      <c r="G575" s="64"/>
    </row>
    <row r="576" spans="1:7" ht="11.25">
      <c r="A576" s="112">
        <v>202117</v>
      </c>
      <c r="B576" s="103">
        <v>3429</v>
      </c>
      <c r="C576" s="104" t="s">
        <v>496</v>
      </c>
      <c r="D576" s="15"/>
      <c r="E576" s="86"/>
      <c r="F576" s="86"/>
      <c r="G576" s="64">
        <v>350000</v>
      </c>
    </row>
    <row r="577" spans="1:7" ht="11.25">
      <c r="A577" s="4"/>
      <c r="B577" s="4"/>
      <c r="C577" s="16"/>
      <c r="D577" s="16"/>
      <c r="E577" s="32"/>
      <c r="F577" s="33"/>
      <c r="G577" s="64"/>
    </row>
    <row r="578" spans="1:8" ht="11.25">
      <c r="A578" s="66"/>
      <c r="B578" s="66"/>
      <c r="C578" s="67"/>
      <c r="D578" s="67"/>
      <c r="E578" s="63"/>
      <c r="F578" s="31"/>
      <c r="G578" s="64"/>
      <c r="H578" s="64"/>
    </row>
    <row r="579" spans="1:8" ht="12">
      <c r="A579" s="65" t="s">
        <v>20</v>
      </c>
      <c r="B579" s="66"/>
      <c r="C579" s="67"/>
      <c r="D579" s="63">
        <f>D213+D217+D221+D227+D276+D299+D333+D343+D367+D377+D422+D424+D429+D432+D446+D455+D467+D470+D477</f>
        <v>179103306.89</v>
      </c>
      <c r="E579" s="63">
        <f>E213+E217+E221+E227+E276+E299+E333+E343+E367+E377+E422+E424+E429+E432+E446+E455+E467+E470+E477</f>
        <v>229347084.23000002</v>
      </c>
      <c r="F579" s="63">
        <f>F213+F217+F221+F227+F276+F299+F333+F343+F367+F377+F422+F424+F429+F432+F446+F455+F467+F470+F477</f>
        <v>127055154.64000002</v>
      </c>
      <c r="G579" s="63">
        <f>G213+G217+G221+G227+G276+G299+G333+G343+G367+G377+G422+G424+G429+G432+G446+G455+G467+G468+G470+G477</f>
        <v>215365184.94</v>
      </c>
      <c r="H579" s="64"/>
    </row>
    <row r="580" spans="1:8" ht="11.25">
      <c r="A580" s="62"/>
      <c r="B580" s="62"/>
      <c r="C580" s="67"/>
      <c r="D580" s="67"/>
      <c r="E580" s="63"/>
      <c r="F580" s="67"/>
      <c r="G580" s="64"/>
      <c r="H580" s="64"/>
    </row>
    <row r="581" spans="1:8" ht="11.25">
      <c r="A581" s="3" t="s">
        <v>3</v>
      </c>
      <c r="B581" s="4"/>
      <c r="C581" s="20"/>
      <c r="D581" s="20"/>
      <c r="E581" s="37"/>
      <c r="F581" s="33"/>
      <c r="G581" s="15">
        <f>G206-G579</f>
        <v>0</v>
      </c>
      <c r="H581" s="1" t="s">
        <v>200</v>
      </c>
    </row>
    <row r="582" spans="1:8" ht="11.25">
      <c r="A582" s="8"/>
      <c r="B582" s="4"/>
      <c r="C582" s="20"/>
      <c r="D582" s="20"/>
      <c r="E582" s="37"/>
      <c r="G582" s="15"/>
      <c r="H582" s="1" t="s">
        <v>201</v>
      </c>
    </row>
    <row r="583" spans="1:7" ht="11.25">
      <c r="A583" s="4"/>
      <c r="B583" s="4"/>
      <c r="C583" s="20"/>
      <c r="D583" s="20"/>
      <c r="E583" s="37"/>
      <c r="G583" s="15"/>
    </row>
    <row r="584" spans="1:5" ht="11.25">
      <c r="A584" s="4"/>
      <c r="B584" s="4"/>
      <c r="C584" s="20"/>
      <c r="D584" s="20"/>
      <c r="E584" s="37"/>
    </row>
    <row r="585" spans="1:5" ht="11.25">
      <c r="A585" s="4"/>
      <c r="B585" s="4"/>
      <c r="C585" s="20"/>
      <c r="D585" s="20"/>
      <c r="E585" s="37"/>
    </row>
    <row r="586" spans="1:5" ht="12">
      <c r="A586" s="71" t="s">
        <v>21</v>
      </c>
      <c r="B586" s="3"/>
      <c r="C586" s="16"/>
      <c r="D586" s="16"/>
      <c r="E586" s="16"/>
    </row>
    <row r="587" spans="1:5" ht="12">
      <c r="A587" s="71" t="s">
        <v>22</v>
      </c>
      <c r="B587" s="3"/>
      <c r="C587" s="16"/>
      <c r="D587" s="16"/>
      <c r="E587" s="16"/>
    </row>
    <row r="588" spans="1:5" ht="12">
      <c r="A588" s="71"/>
      <c r="B588" s="3"/>
      <c r="C588" s="16"/>
      <c r="D588" s="16"/>
      <c r="E588" s="16"/>
    </row>
    <row r="589" spans="1:5" ht="12">
      <c r="A589" s="71" t="s">
        <v>15</v>
      </c>
      <c r="B589" s="3"/>
      <c r="C589" s="16"/>
      <c r="D589" s="16"/>
      <c r="E589" s="16"/>
    </row>
    <row r="590" spans="1:5" ht="12">
      <c r="A590" s="71" t="s">
        <v>17</v>
      </c>
      <c r="B590" s="3"/>
      <c r="C590" s="16"/>
      <c r="D590" s="16"/>
      <c r="E590" s="16"/>
    </row>
    <row r="591" spans="1:5" ht="12">
      <c r="A591" s="71" t="s">
        <v>16</v>
      </c>
      <c r="B591" s="3"/>
      <c r="C591" s="16"/>
      <c r="D591" s="16"/>
      <c r="E591" s="16"/>
    </row>
    <row r="592" spans="1:5" ht="12">
      <c r="A592" s="71"/>
      <c r="B592" s="3"/>
      <c r="C592" s="16"/>
      <c r="D592" s="16"/>
      <c r="E592" s="16"/>
    </row>
    <row r="593" spans="1:5" ht="12">
      <c r="A593" s="71" t="s">
        <v>121</v>
      </c>
      <c r="B593" s="3"/>
      <c r="C593" s="16"/>
      <c r="D593" s="16"/>
      <c r="E593" s="16"/>
    </row>
    <row r="594" spans="1:5" ht="12">
      <c r="A594" s="71" t="s">
        <v>113</v>
      </c>
      <c r="B594" s="3"/>
      <c r="C594" s="16"/>
      <c r="D594" s="16"/>
      <c r="E594" s="16"/>
    </row>
    <row r="595" spans="1:5" ht="12">
      <c r="A595" s="71" t="s">
        <v>114</v>
      </c>
      <c r="B595" s="3"/>
      <c r="C595" s="16"/>
      <c r="D595" s="16"/>
      <c r="E595" s="16"/>
    </row>
    <row r="596" spans="1:5" ht="12">
      <c r="A596" s="71"/>
      <c r="B596" s="3"/>
      <c r="C596" s="16"/>
      <c r="D596" s="16"/>
      <c r="E596" s="16"/>
    </row>
    <row r="597" spans="1:5" ht="12">
      <c r="A597" s="71" t="s">
        <v>115</v>
      </c>
      <c r="B597" s="3"/>
      <c r="C597" s="16"/>
      <c r="D597" s="16"/>
      <c r="E597" s="16"/>
    </row>
    <row r="598" spans="1:5" ht="12">
      <c r="A598" s="71" t="s">
        <v>116</v>
      </c>
      <c r="B598" s="3"/>
      <c r="C598" s="16"/>
      <c r="D598" s="16"/>
      <c r="E598" s="16"/>
    </row>
    <row r="599" spans="1:5" ht="12">
      <c r="A599" s="71"/>
      <c r="B599" s="3"/>
      <c r="C599" s="16"/>
      <c r="D599" s="16"/>
      <c r="E599" s="16"/>
    </row>
    <row r="600" spans="1:5" ht="12">
      <c r="A600" s="26" t="s">
        <v>117</v>
      </c>
      <c r="B600" s="3"/>
      <c r="C600" s="16"/>
      <c r="D600" s="16"/>
      <c r="E600" s="16"/>
    </row>
    <row r="601" spans="1:5" ht="12">
      <c r="A601" s="26" t="s">
        <v>118</v>
      </c>
      <c r="B601" s="3"/>
      <c r="C601" s="16"/>
      <c r="D601" s="16"/>
      <c r="E601" s="16"/>
    </row>
    <row r="602" spans="1:5" ht="12">
      <c r="A602" s="26" t="s">
        <v>86</v>
      </c>
      <c r="B602" s="3"/>
      <c r="C602" s="16"/>
      <c r="D602" s="16"/>
      <c r="E602" s="16"/>
    </row>
    <row r="603" spans="1:5" ht="12">
      <c r="A603" s="26" t="s">
        <v>119</v>
      </c>
      <c r="B603" s="3"/>
      <c r="C603" s="16"/>
      <c r="D603" s="16"/>
      <c r="E603" s="16"/>
    </row>
    <row r="604" spans="1:5" ht="12">
      <c r="A604" s="26" t="s">
        <v>120</v>
      </c>
      <c r="B604" s="3"/>
      <c r="C604" s="16"/>
      <c r="D604" s="16"/>
      <c r="E604" s="16"/>
    </row>
    <row r="605" spans="1:5" ht="12">
      <c r="A605" s="26"/>
      <c r="B605" s="3"/>
      <c r="C605" s="16"/>
      <c r="D605" s="16"/>
      <c r="E605" s="16"/>
    </row>
    <row r="606" spans="1:5" ht="12">
      <c r="A606" s="96" t="s">
        <v>209</v>
      </c>
      <c r="B606" s="5"/>
      <c r="C606" s="17"/>
      <c r="D606" s="17"/>
      <c r="E606" s="17"/>
    </row>
    <row r="607" spans="1:5" ht="12">
      <c r="A607" s="99" t="s">
        <v>267</v>
      </c>
      <c r="B607" s="5"/>
      <c r="C607" s="17"/>
      <c r="D607" s="17"/>
      <c r="E607" s="17"/>
    </row>
    <row r="608" spans="1:5" ht="12">
      <c r="A608" s="99" t="s">
        <v>268</v>
      </c>
      <c r="B608" s="5"/>
      <c r="C608" s="17"/>
      <c r="D608" s="17"/>
      <c r="E608" s="17"/>
    </row>
    <row r="609" spans="1:5" ht="12">
      <c r="A609" s="96" t="s">
        <v>275</v>
      </c>
      <c r="B609" s="5"/>
      <c r="C609" s="17"/>
      <c r="D609" s="17"/>
      <c r="E609" s="17"/>
    </row>
    <row r="610" spans="1:5" ht="12">
      <c r="A610" s="96" t="s">
        <v>276</v>
      </c>
      <c r="B610" s="5"/>
      <c r="C610" s="17"/>
      <c r="D610" s="17"/>
      <c r="E610" s="17"/>
    </row>
    <row r="611" spans="1:5" ht="12">
      <c r="A611" s="96" t="s">
        <v>269</v>
      </c>
      <c r="B611" s="5"/>
      <c r="C611" s="17"/>
      <c r="D611" s="17"/>
      <c r="E611" s="17"/>
    </row>
    <row r="612" spans="1:5" ht="12">
      <c r="A612" s="126" t="s">
        <v>388</v>
      </c>
      <c r="B612" s="5"/>
      <c r="C612" s="17"/>
      <c r="D612" s="17"/>
      <c r="E612" s="17"/>
    </row>
    <row r="613" spans="1:5" ht="12">
      <c r="A613" s="126" t="s">
        <v>389</v>
      </c>
      <c r="B613" s="5"/>
      <c r="C613" s="17"/>
      <c r="D613" s="17"/>
      <c r="E613" s="17"/>
    </row>
    <row r="614" ht="12">
      <c r="A614" s="126" t="s">
        <v>390</v>
      </c>
    </row>
    <row r="616" ht="11.25">
      <c r="A616" s="22" t="s">
        <v>202</v>
      </c>
    </row>
  </sheetData>
  <sheetProtection/>
  <printOptions gridLines="1"/>
  <pageMargins left="0.1968503937007874" right="0.11811023622047245" top="0.3937007874015748" bottom="0.3937007874015748" header="0.5118110236220472" footer="0.1968503937007874"/>
  <pageSetup horizontalDpi="600" verticalDpi="600" orientation="portrait" paperSize="9" r:id="rId2"/>
  <headerFooter alignWithMargins="0">
    <oddFooter>&amp;CStránka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35" sqref="A35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Velká Bíteš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mrhova</dc:creator>
  <cp:keywords/>
  <dc:description/>
  <cp:lastModifiedBy>Pokorná Věra</cp:lastModifiedBy>
  <cp:lastPrinted>2021-11-09T07:09:25Z</cp:lastPrinted>
  <dcterms:created xsi:type="dcterms:W3CDTF">2006-01-23T06:56:25Z</dcterms:created>
  <dcterms:modified xsi:type="dcterms:W3CDTF">2021-12-01T14:16:55Z</dcterms:modified>
  <cp:category/>
  <cp:version/>
  <cp:contentType/>
  <cp:contentStatus/>
</cp:coreProperties>
</file>